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cobos\Desktop\Dropbox\CYO\MATE FINANCIERAS\"/>
    </mc:Choice>
  </mc:AlternateContent>
  <bookViews>
    <workbookView xWindow="0" yWindow="0" windowWidth="24315" windowHeight="14700" firstSheet="2" activeTab="6"/>
  </bookViews>
  <sheets>
    <sheet name="INICIO" sheetId="6" r:id="rId1"/>
    <sheet name="VDO INT.SIMPLE" sheetId="1" r:id="rId2"/>
    <sheet name="VNE. INTERES SIMPLE" sheetId="5" r:id="rId3"/>
    <sheet name="VDO INTS.COMPUESTO" sheetId="3" r:id="rId4"/>
    <sheet name="VNE INT.COMPUESTO" sheetId="2" r:id="rId5"/>
    <sheet name="TASAS" sheetId="4" r:id="rId6"/>
    <sheet name="PRÉSTAMOS" sheetId="7" r:id="rId7"/>
  </sheets>
  <definedNames>
    <definedName name="_xlnm.Print_Area" localSheetId="0">INICIO!$C$1:$M$23</definedName>
    <definedName name="_xlnm.Print_Area" localSheetId="1">'VDO INT.SIMPLE'!$A$1:$P$35</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B7" i="7" l="1"/>
  <c r="B8" i="7"/>
  <c r="D12" i="7"/>
  <c r="D4" i="7"/>
  <c r="C22" i="4"/>
  <c r="M25" i="1"/>
  <c r="L19" i="5"/>
  <c r="L21" i="5"/>
  <c r="G12" i="4"/>
  <c r="E12" i="4"/>
  <c r="C12" i="4"/>
  <c r="K8" i="4"/>
  <c r="I8" i="4"/>
  <c r="G8" i="4"/>
  <c r="E8" i="4"/>
  <c r="C8" i="4"/>
  <c r="E16" i="4"/>
  <c r="K22" i="4"/>
  <c r="I22" i="4"/>
  <c r="G22" i="4"/>
  <c r="E22" i="4"/>
  <c r="B7" i="3"/>
  <c r="B7" i="2"/>
  <c r="L19" i="2"/>
  <c r="L21" i="2" s="1"/>
  <c r="M25" i="3"/>
</calcChain>
</file>

<file path=xl/sharedStrings.xml><?xml version="1.0" encoding="utf-8"?>
<sst xmlns="http://schemas.openxmlformats.org/spreadsheetml/2006/main" count="77" uniqueCount="47">
  <si>
    <t>Ingresar las deudas contraidas que se quieran negociar</t>
  </si>
  <si>
    <t>Ingresar las fechas en meses en los cuales se cumpliria la deuda</t>
  </si>
  <si>
    <t>Ingresar el interes NOMINAL correspondiente a la deuda</t>
  </si>
  <si>
    <t>Ingresar los periodos en meses que transcurren antes de la fecha focal acordada</t>
  </si>
  <si>
    <t>Ingresar la tasa de interes que el proveedor le cobrará</t>
  </si>
  <si>
    <t>Ingresar el valor de la deuda en la fecha de la renegociación</t>
  </si>
  <si>
    <t>DEUDA VENCIDA</t>
  </si>
  <si>
    <t>DEUDA POR PAGAR</t>
  </si>
  <si>
    <t>HOY</t>
  </si>
  <si>
    <t>DETERMINACIÓN DEL NUEVO ESQUEMA DE PAGOS</t>
  </si>
  <si>
    <t>CAPITALIZACIÓN</t>
  </si>
  <si>
    <t>CONVERSIÓN DE TASAS</t>
  </si>
  <si>
    <t>TASA NOMINAL (ANUAL)</t>
  </si>
  <si>
    <t>EQUIVALENCIAS</t>
  </si>
  <si>
    <t>MENSUAL</t>
  </si>
  <si>
    <t>BIMESTRAL</t>
  </si>
  <si>
    <t>TRIMESTRAL</t>
  </si>
  <si>
    <t>CUATRIMESTRAL</t>
  </si>
  <si>
    <t>SEMESTRAL</t>
  </si>
  <si>
    <t>TASA PAGARE</t>
  </si>
  <si>
    <t>MESES</t>
  </si>
  <si>
    <t>CONSIDERANDO CADA MES CON 30 DIAS</t>
  </si>
  <si>
    <t>CAPITALIZACIONES POR AÑO</t>
  </si>
  <si>
    <t>No. DE AÑOS</t>
  </si>
  <si>
    <t>SIMULADOR FINANCIERO</t>
  </si>
  <si>
    <t>INTERÉS SIMPLE</t>
  </si>
  <si>
    <t>VDO</t>
  </si>
  <si>
    <t>VNE</t>
  </si>
  <si>
    <t>INTERÉS COMPUESTO</t>
  </si>
  <si>
    <t>Ingresar el interés NOMINAL correspondiente a la deuda</t>
  </si>
  <si>
    <t xml:space="preserve">CONVERSIÓN DE TASAS </t>
  </si>
  <si>
    <t xml:space="preserve">CONVERTIR DÍAS EN MESES </t>
  </si>
  <si>
    <t>DÍAS</t>
  </si>
  <si>
    <t>REESTRUCTURACIÓN DE DEUDA</t>
  </si>
  <si>
    <t>PAGOS MENSUALES(Y)</t>
  </si>
  <si>
    <t>Ingresar las fechas en meses en los cuales se cumpliría la deuda</t>
  </si>
  <si>
    <t>INTERÉS SIMPLE (EXACTO 365 DÍAS)</t>
  </si>
  <si>
    <t>INTERÉS COMPUESTO (EXACTO 365 DÍAS)</t>
  </si>
  <si>
    <t>BANCO</t>
  </si>
  <si>
    <t>PERIODO</t>
  </si>
  <si>
    <t>IMPORTE</t>
  </si>
  <si>
    <t>CAPITAL</t>
  </si>
  <si>
    <t>INTERÉS</t>
  </si>
  <si>
    <t>CUOTA ANUAL</t>
  </si>
  <si>
    <t>CUOTA MENSUAL</t>
  </si>
  <si>
    <t>TASA DE INTERÉS</t>
  </si>
  <si>
    <t>CALCULADORA DE PRÉSTAMOS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</si>
</sst>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quot;$&quot;#,##0.00"/>
    <numFmt numFmtId="44" formatCode="_-&quot;$&quot;* #,##0.00_-;\-&quot;$&quot;* #,##0.00_-;_-&quot;$&quot;* &quot;-&quot;??_-;_-@_-"/>
    <numFmt numFmtId="164" formatCode="0.0000000"/>
    <numFmt numFmtId="165" formatCode="00\ &quot;DIAS&quot;"/>
    <numFmt numFmtId="166" formatCode="&quot;$&quot;#,##0.00"/>
    <numFmt numFmtId="167" formatCode="00\ &quot;AÑOS&quot;"/>
  </numFmts>
  <fonts count="45" x14ac:knownFonts="1">
    <font>
      <sz val="11"/>
      <color theme="1"/>
      <name val="Calibri"/>
      <family val="2"/>
      <scheme val="minor"/>
    </font>
    <font>
      <sz val="11"/>
      <color theme="1"/>
      <name val="Calibri"/>
      <family val="2"/>
      <scheme val="minor"/>
    </font>
    <font>
      <sz val="11"/>
      <color theme="1"/>
      <name val="Arial"/>
      <family val="2"/>
    </font>
    <font>
      <sz val="9"/>
      <color theme="1"/>
      <name val="Arial"/>
      <family val="2"/>
    </font>
    <font>
      <sz val="28"/>
      <color theme="0"/>
      <name val="Aharoni"/>
      <charset val="177"/>
    </font>
    <font>
      <sz val="14"/>
      <color theme="0"/>
      <name val="Arial Black"/>
      <family val="2"/>
    </font>
    <font>
      <b/>
      <sz val="14"/>
      <color theme="0"/>
      <name val="Arial Black"/>
      <family val="2"/>
    </font>
    <font>
      <sz val="14"/>
      <color theme="1"/>
      <name val="Calibri"/>
      <family val="2"/>
      <scheme val="minor"/>
    </font>
    <font>
      <b/>
      <sz val="14"/>
      <color theme="0"/>
      <name val="Arial"/>
      <family val="2"/>
    </font>
    <font>
      <b/>
      <sz val="11"/>
      <color theme="0"/>
      <name val="Arial"/>
      <family val="2"/>
    </font>
    <font>
      <b/>
      <sz val="10"/>
      <color theme="0"/>
      <name val="Arial"/>
      <family val="2"/>
    </font>
    <font>
      <b/>
      <sz val="9"/>
      <color theme="0"/>
      <name val="Arial"/>
      <family val="2"/>
    </font>
    <font>
      <b/>
      <sz val="10"/>
      <color theme="1" tint="0.249977111117893"/>
      <name val="Arial"/>
      <family val="2"/>
    </font>
    <font>
      <sz val="11"/>
      <color theme="1" tint="0.249977111117893"/>
      <name val="Calibri"/>
      <family val="2"/>
      <scheme val="minor"/>
    </font>
    <font>
      <b/>
      <sz val="11"/>
      <color theme="0" tint="-4.9989318521683403E-2"/>
      <name val="Arial"/>
      <family val="2"/>
    </font>
    <font>
      <b/>
      <sz val="22"/>
      <color theme="0"/>
      <name val="Arial"/>
      <family val="2"/>
    </font>
    <font>
      <b/>
      <i/>
      <sz val="8"/>
      <color theme="0"/>
      <name val="Arial"/>
      <family val="2"/>
    </font>
    <font>
      <b/>
      <sz val="9"/>
      <color theme="0"/>
      <name val="Arial Black"/>
      <family val="2"/>
    </font>
    <font>
      <sz val="11"/>
      <color theme="0"/>
      <name val="Calibri"/>
      <family val="2"/>
      <scheme val="minor"/>
    </font>
    <font>
      <u/>
      <sz val="11"/>
      <color theme="10"/>
      <name val="Calibri"/>
      <family val="2"/>
      <scheme val="minor"/>
    </font>
    <font>
      <b/>
      <sz val="14"/>
      <color theme="0" tint="-4.9989318521683403E-2"/>
      <name val="Arial Black"/>
      <family val="2"/>
    </font>
    <font>
      <b/>
      <sz val="16"/>
      <color rgb="FF33CCCC"/>
      <name val="Arial Black"/>
      <family val="2"/>
    </font>
    <font>
      <b/>
      <sz val="10"/>
      <color theme="1" tint="0.14999847407452621"/>
      <name val="Arial"/>
      <family val="2"/>
    </font>
    <font>
      <sz val="11"/>
      <color theme="1" tint="0.14999847407452621"/>
      <name val="Calibri"/>
      <family val="2"/>
      <scheme val="minor"/>
    </font>
    <font>
      <sz val="10"/>
      <color theme="0"/>
      <name val="Arial"/>
      <family val="2"/>
    </font>
    <font>
      <sz val="12"/>
      <color theme="0"/>
      <name val="Arial"/>
      <family val="2"/>
    </font>
    <font>
      <b/>
      <sz val="11"/>
      <color theme="1" tint="0.14999847407452621"/>
      <name val="Arial"/>
      <family val="2"/>
    </font>
    <font>
      <b/>
      <sz val="14"/>
      <color theme="1" tint="0.34998626667073579"/>
      <name val="Arial"/>
      <family val="2"/>
    </font>
    <font>
      <sz val="12"/>
      <color theme="1"/>
      <name val="Arial"/>
      <family val="2"/>
    </font>
    <font>
      <sz val="10"/>
      <color theme="1"/>
      <name val="Arial"/>
      <family val="2"/>
    </font>
    <font>
      <sz val="10"/>
      <color theme="1"/>
      <name val="Calibri"/>
      <family val="2"/>
      <scheme val="minor"/>
    </font>
    <font>
      <sz val="10"/>
      <color rgb="FF1AE6DC"/>
      <name val="Arial"/>
      <family val="2"/>
    </font>
    <font>
      <sz val="12"/>
      <color rgb="FF81E1DF"/>
      <name val="Arial"/>
      <family val="2"/>
    </font>
    <font>
      <sz val="8"/>
      <color rgb="FF81E1DF"/>
      <name val="Arial"/>
      <family val="2"/>
    </font>
    <font>
      <b/>
      <sz val="12"/>
      <color theme="1" tint="0.14999847407452621"/>
      <name val="Arial"/>
      <family val="2"/>
    </font>
    <font>
      <b/>
      <sz val="10"/>
      <color theme="1" tint="0.14999847407452621"/>
      <name val="Arial Black"/>
      <family val="2"/>
    </font>
    <font>
      <sz val="24"/>
      <color theme="0"/>
      <name val="Arial Black"/>
      <family val="2"/>
    </font>
    <font>
      <sz val="14"/>
      <name val="Arial Black"/>
      <family val="2"/>
    </font>
    <font>
      <sz val="18"/>
      <name val="Arial Black"/>
      <family val="2"/>
    </font>
    <font>
      <sz val="11"/>
      <color theme="0"/>
      <name val="Arial Black"/>
      <family val="2"/>
    </font>
    <font>
      <sz val="20"/>
      <color theme="0"/>
      <name val="Arial Black"/>
      <family val="2"/>
    </font>
    <font>
      <b/>
      <sz val="11"/>
      <color theme="2" tint="-0.749992370372631"/>
      <name val="Arial"/>
      <family val="2"/>
    </font>
    <font>
      <b/>
      <sz val="16"/>
      <color theme="2" tint="-0.749992370372631"/>
      <name val="Arial"/>
      <family val="2"/>
    </font>
    <font>
      <b/>
      <sz val="10"/>
      <color theme="0"/>
      <name val="Arial Black"/>
      <family val="2"/>
    </font>
    <font>
      <b/>
      <sz val="9"/>
      <color theme="2" tint="-0.749992370372631"/>
      <name val="Arial Black"/>
      <family val="2"/>
    </font>
  </fonts>
  <fills count="14">
    <fill>
      <patternFill patternType="none"/>
    </fill>
    <fill>
      <patternFill patternType="gray125"/>
    </fill>
    <fill>
      <patternFill patternType="solid">
        <fgColor rgb="FF009999"/>
        <bgColor indexed="64"/>
      </patternFill>
    </fill>
    <fill>
      <patternFill patternType="solid">
        <fgColor rgb="FF03AD8D"/>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1"/>
        <bgColor indexed="64"/>
      </patternFill>
    </fill>
    <fill>
      <patternFill patternType="solid">
        <fgColor theme="1" tint="0.249977111117893"/>
        <bgColor indexed="64"/>
      </patternFill>
    </fill>
    <fill>
      <patternFill patternType="solid">
        <fgColor theme="1" tint="0.14999847407452621"/>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rgb="FF81E1DF"/>
        <bgColor indexed="64"/>
      </patternFill>
    </fill>
  </fills>
  <borders count="19">
    <border>
      <left/>
      <right/>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style="medium">
        <color theme="0"/>
      </bottom>
      <diagonal/>
    </border>
    <border>
      <left style="medium">
        <color rgb="FF03AD8D"/>
      </left>
      <right style="medium">
        <color rgb="FF03AD8D"/>
      </right>
      <top style="medium">
        <color rgb="FF03AD8D"/>
      </top>
      <bottom style="medium">
        <color rgb="FF03AD8D"/>
      </bottom>
      <diagonal/>
    </border>
    <border>
      <left style="medium">
        <color rgb="FF03AD8D"/>
      </left>
      <right/>
      <top style="medium">
        <color rgb="FF03AD8D"/>
      </top>
      <bottom style="medium">
        <color rgb="FF03AD8D"/>
      </bottom>
      <diagonal/>
    </border>
    <border>
      <left/>
      <right style="medium">
        <color rgb="FF03AD8D"/>
      </right>
      <top style="medium">
        <color rgb="FF03AD8D"/>
      </top>
      <bottom style="medium">
        <color rgb="FF03AD8D"/>
      </bottom>
      <diagonal/>
    </border>
    <border>
      <left style="hair">
        <color rgb="FF03AD8D"/>
      </left>
      <right style="hair">
        <color rgb="FF03AD8D"/>
      </right>
      <top style="hair">
        <color rgb="FF03AD8D"/>
      </top>
      <bottom style="hair">
        <color rgb="FF03AD8D"/>
      </bottom>
      <diagonal/>
    </border>
    <border>
      <left style="hair">
        <color rgb="FF03AD8D"/>
      </left>
      <right/>
      <top style="hair">
        <color rgb="FF03AD8D"/>
      </top>
      <bottom style="hair">
        <color rgb="FF03AD8D"/>
      </bottom>
      <diagonal/>
    </border>
    <border>
      <left/>
      <right/>
      <top style="hair">
        <color rgb="FF03AD8D"/>
      </top>
      <bottom style="hair">
        <color rgb="FF03AD8D"/>
      </bottom>
      <diagonal/>
    </border>
    <border>
      <left/>
      <right style="hair">
        <color rgb="FF03AD8D"/>
      </right>
      <top style="hair">
        <color rgb="FF03AD8D"/>
      </top>
      <bottom style="hair">
        <color rgb="FF03AD8D"/>
      </bottom>
      <diagonal/>
    </border>
    <border>
      <left/>
      <right/>
      <top style="hair">
        <color rgb="FF03AD8D"/>
      </top>
      <bottom/>
      <diagonal/>
    </border>
    <border>
      <left style="medium">
        <color rgb="FF009999"/>
      </left>
      <right style="medium">
        <color rgb="FF009999"/>
      </right>
      <top style="medium">
        <color rgb="FF009999"/>
      </top>
      <bottom style="medium">
        <color rgb="FF009999"/>
      </bottom>
      <diagonal/>
    </border>
    <border>
      <left style="medium">
        <color rgb="FF009999"/>
      </left>
      <right/>
      <top style="medium">
        <color rgb="FF009999"/>
      </top>
      <bottom style="medium">
        <color rgb="FF009999"/>
      </bottom>
      <diagonal/>
    </border>
    <border>
      <left/>
      <right style="medium">
        <color rgb="FF009999"/>
      </right>
      <top style="medium">
        <color rgb="FF009999"/>
      </top>
      <bottom style="medium">
        <color rgb="FF009999"/>
      </bottom>
      <diagonal/>
    </border>
    <border>
      <left style="medium">
        <color rgb="FF009999"/>
      </left>
      <right style="medium">
        <color rgb="FF009999"/>
      </right>
      <top style="medium">
        <color rgb="FF009999"/>
      </top>
      <bottom/>
      <diagonal/>
    </border>
    <border>
      <left style="medium">
        <color rgb="FF009999"/>
      </left>
      <right style="medium">
        <color rgb="FF009999"/>
      </right>
      <top/>
      <bottom/>
      <diagonal/>
    </border>
    <border>
      <left style="medium">
        <color rgb="FF009999"/>
      </left>
      <right style="medium">
        <color rgb="FF009999"/>
      </right>
      <top/>
      <bottom style="medium">
        <color rgb="FF009999"/>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cellStyleXfs>
  <cellXfs count="175">
    <xf numFmtId="0" fontId="0" fillId="0" borderId="0" xfId="0"/>
    <xf numFmtId="0" fontId="0" fillId="0" borderId="0" xfId="0" applyAlignment="1">
      <alignment horizontal="center"/>
    </xf>
    <xf numFmtId="0" fontId="2" fillId="0" borderId="0" xfId="0" applyFont="1" applyAlignment="1">
      <alignment horizontal="center"/>
    </xf>
    <xf numFmtId="0" fontId="3" fillId="0" borderId="0" xfId="0" applyFont="1" applyAlignment="1">
      <alignment horizontal="center"/>
    </xf>
    <xf numFmtId="0" fontId="7" fillId="0" borderId="0" xfId="0" applyFont="1"/>
    <xf numFmtId="0" fontId="0" fillId="5" borderId="0" xfId="0" applyFill="1" applyAlignment="1">
      <alignment horizontal="center"/>
    </xf>
    <xf numFmtId="0" fontId="2" fillId="0" borderId="0" xfId="0" applyFont="1"/>
    <xf numFmtId="0" fontId="2" fillId="2" borderId="0" xfId="0" applyFont="1" applyFill="1"/>
    <xf numFmtId="0" fontId="17" fillId="2" borderId="1" xfId="0" applyFont="1" applyFill="1" applyBorder="1" applyAlignment="1">
      <alignment horizontal="center" vertical="center"/>
    </xf>
    <xf numFmtId="0" fontId="17" fillId="2" borderId="1" xfId="0" applyFont="1" applyFill="1" applyBorder="1" applyAlignment="1">
      <alignment vertical="center"/>
    </xf>
    <xf numFmtId="0" fontId="0" fillId="6" borderId="0" xfId="0" applyFill="1"/>
    <xf numFmtId="0" fontId="7" fillId="6" borderId="0" xfId="0" applyFont="1" applyFill="1" applyAlignment="1">
      <alignment horizontal="center"/>
    </xf>
    <xf numFmtId="0" fontId="7" fillId="6" borderId="0" xfId="0" applyFont="1" applyFill="1"/>
    <xf numFmtId="0" fontId="5" fillId="6" borderId="0" xfId="0" applyFont="1" applyFill="1" applyAlignment="1">
      <alignment horizontal="center" vertical="center"/>
    </xf>
    <xf numFmtId="0" fontId="5" fillId="6" borderId="0" xfId="0" applyFont="1" applyFill="1" applyAlignment="1">
      <alignment vertical="center"/>
    </xf>
    <xf numFmtId="0" fontId="0" fillId="6" borderId="0" xfId="0" applyFill="1" applyAlignment="1">
      <alignment horizontal="center"/>
    </xf>
    <xf numFmtId="0" fontId="0" fillId="6" borderId="0" xfId="0" applyFill="1" applyAlignment="1">
      <alignment horizontal="center"/>
    </xf>
    <xf numFmtId="0" fontId="6" fillId="2" borderId="1" xfId="3" applyFont="1" applyFill="1" applyBorder="1" applyAlignment="1">
      <alignment horizontal="center" vertical="center"/>
    </xf>
    <xf numFmtId="0" fontId="0" fillId="6" borderId="0" xfId="0" applyFill="1" applyAlignment="1"/>
    <xf numFmtId="0" fontId="9" fillId="6" borderId="0" xfId="0" applyFont="1" applyFill="1" applyAlignment="1">
      <alignment horizontal="center" wrapText="1"/>
    </xf>
    <xf numFmtId="0" fontId="13" fillId="6" borderId="0" xfId="0" applyFont="1" applyFill="1" applyAlignment="1">
      <alignment horizontal="center"/>
    </xf>
    <xf numFmtId="0" fontId="10" fillId="6" borderId="0" xfId="0" applyFont="1" applyFill="1" applyAlignment="1">
      <alignment horizontal="center" vertical="center"/>
    </xf>
    <xf numFmtId="0" fontId="10" fillId="6" borderId="0" xfId="0" applyFont="1" applyFill="1" applyAlignment="1">
      <alignment horizontal="center"/>
    </xf>
    <xf numFmtId="0" fontId="10" fillId="3" borderId="5" xfId="0" applyFont="1" applyFill="1" applyBorder="1" applyAlignment="1">
      <alignment horizontal="center" vertical="center"/>
    </xf>
    <xf numFmtId="0" fontId="10" fillId="3" borderId="5" xfId="0" applyFont="1" applyFill="1" applyBorder="1" applyAlignment="1">
      <alignment horizontal="center"/>
    </xf>
    <xf numFmtId="166" fontId="12" fillId="7" borderId="5" xfId="0" applyNumberFormat="1" applyFont="1" applyFill="1" applyBorder="1" applyAlignment="1">
      <alignment horizontal="center"/>
    </xf>
    <xf numFmtId="166" fontId="22" fillId="7" borderId="5" xfId="0" applyNumberFormat="1" applyFont="1" applyFill="1" applyBorder="1" applyAlignment="1">
      <alignment horizontal="center"/>
    </xf>
    <xf numFmtId="0" fontId="23" fillId="6" borderId="0" xfId="0" applyFont="1" applyFill="1" applyAlignment="1">
      <alignment horizontal="center"/>
    </xf>
    <xf numFmtId="0" fontId="22" fillId="7" borderId="5" xfId="0" applyFont="1" applyFill="1" applyBorder="1" applyAlignment="1">
      <alignment horizontal="center"/>
    </xf>
    <xf numFmtId="0" fontId="22" fillId="6" borderId="0" xfId="0" applyFont="1" applyFill="1" applyAlignment="1">
      <alignment horizontal="center"/>
    </xf>
    <xf numFmtId="10" fontId="22" fillId="7" borderId="5" xfId="2" applyNumberFormat="1" applyFont="1" applyFill="1" applyBorder="1" applyAlignment="1">
      <alignment horizontal="center"/>
    </xf>
    <xf numFmtId="9" fontId="22" fillId="7" borderId="5" xfId="2" applyFont="1" applyFill="1" applyBorder="1" applyAlignment="1">
      <alignment horizontal="center"/>
    </xf>
    <xf numFmtId="9" fontId="22" fillId="6" borderId="0" xfId="2" applyFont="1" applyFill="1" applyAlignment="1">
      <alignment horizontal="center"/>
    </xf>
    <xf numFmtId="0" fontId="10" fillId="6" borderId="0" xfId="0" applyFont="1" applyFill="1" applyAlignment="1">
      <alignment wrapText="1"/>
    </xf>
    <xf numFmtId="0" fontId="26" fillId="5" borderId="5" xfId="0" applyFont="1" applyFill="1" applyBorder="1" applyAlignment="1">
      <alignment horizontal="center"/>
    </xf>
    <xf numFmtId="44" fontId="9" fillId="8" borderId="1" xfId="1" applyFont="1" applyFill="1" applyBorder="1" applyAlignment="1">
      <alignment horizontal="center"/>
    </xf>
    <xf numFmtId="0" fontId="0" fillId="10" borderId="0" xfId="0" applyFill="1"/>
    <xf numFmtId="44" fontId="0" fillId="10" borderId="0" xfId="0" applyNumberFormat="1" applyFill="1"/>
    <xf numFmtId="0" fontId="0" fillId="10" borderId="0" xfId="0" applyFill="1" applyAlignment="1">
      <alignment horizontal="center"/>
    </xf>
    <xf numFmtId="0" fontId="15" fillId="10" borderId="0" xfId="0" applyFont="1" applyFill="1" applyAlignment="1">
      <alignment vertical="center" wrapText="1"/>
    </xf>
    <xf numFmtId="0" fontId="14" fillId="10" borderId="0" xfId="0" applyFont="1" applyFill="1" applyAlignment="1">
      <alignment horizontal="center"/>
    </xf>
    <xf numFmtId="9" fontId="27" fillId="7" borderId="8" xfId="2" applyFont="1" applyFill="1" applyBorder="1" applyAlignment="1">
      <alignment horizontal="center"/>
    </xf>
    <xf numFmtId="0" fontId="7" fillId="10" borderId="0" xfId="0" applyFont="1" applyFill="1"/>
    <xf numFmtId="0" fontId="7" fillId="10" borderId="0" xfId="0" applyFont="1" applyFill="1" applyAlignment="1">
      <alignment horizontal="center"/>
    </xf>
    <xf numFmtId="0" fontId="7" fillId="0" borderId="0" xfId="0" applyFont="1" applyAlignment="1">
      <alignment horizontal="center"/>
    </xf>
    <xf numFmtId="0" fontId="27" fillId="7" borderId="8" xfId="0" applyFont="1" applyFill="1" applyBorder="1" applyAlignment="1">
      <alignment horizontal="center"/>
    </xf>
    <xf numFmtId="0" fontId="0" fillId="10" borderId="0" xfId="0" applyFill="1" applyAlignment="1">
      <alignment vertical="center"/>
    </xf>
    <xf numFmtId="7" fontId="8" fillId="8" borderId="1" xfId="1" applyNumberFormat="1" applyFont="1" applyFill="1" applyBorder="1" applyAlignment="1">
      <alignment horizontal="center" vertical="center"/>
    </xf>
    <xf numFmtId="0" fontId="0" fillId="0" borderId="0" xfId="0" applyAlignment="1">
      <alignment vertical="center"/>
    </xf>
    <xf numFmtId="166" fontId="8" fillId="8" borderId="1" xfId="0" applyNumberFormat="1" applyFont="1" applyFill="1" applyBorder="1" applyAlignment="1">
      <alignment horizontal="center" vertical="center"/>
    </xf>
    <xf numFmtId="0" fontId="27" fillId="7" borderId="8" xfId="0" applyNumberFormat="1" applyFont="1" applyFill="1" applyBorder="1" applyAlignment="1">
      <alignment horizontal="center"/>
    </xf>
    <xf numFmtId="0" fontId="3" fillId="6" borderId="0" xfId="0" applyFont="1" applyFill="1" applyBorder="1" applyAlignment="1">
      <alignment horizontal="center"/>
    </xf>
    <xf numFmtId="0" fontId="3" fillId="6" borderId="0" xfId="0" applyFont="1" applyFill="1" applyAlignment="1">
      <alignment horizontal="center"/>
    </xf>
    <xf numFmtId="0" fontId="29" fillId="6" borderId="0" xfId="0" applyFont="1" applyFill="1" applyAlignment="1">
      <alignment horizontal="center"/>
    </xf>
    <xf numFmtId="0" fontId="10" fillId="2" borderId="5" xfId="0" applyFont="1" applyFill="1" applyBorder="1" applyAlignment="1">
      <alignment horizontal="center"/>
    </xf>
    <xf numFmtId="7" fontId="22" fillId="7" borderId="5" xfId="1" applyNumberFormat="1" applyFont="1" applyFill="1" applyBorder="1" applyAlignment="1">
      <alignment horizontal="center"/>
    </xf>
    <xf numFmtId="44" fontId="22" fillId="7" borderId="5" xfId="1" applyFont="1" applyFill="1" applyBorder="1" applyAlignment="1">
      <alignment horizontal="center"/>
    </xf>
    <xf numFmtId="0" fontId="22" fillId="7" borderId="5" xfId="1" applyNumberFormat="1" applyFont="1" applyFill="1" applyBorder="1" applyAlignment="1">
      <alignment horizontal="center"/>
    </xf>
    <xf numFmtId="0" fontId="29" fillId="0" borderId="0" xfId="0" applyFont="1" applyAlignment="1">
      <alignment horizontal="center"/>
    </xf>
    <xf numFmtId="7" fontId="29" fillId="6" borderId="0" xfId="1" applyNumberFormat="1" applyFont="1" applyFill="1" applyAlignment="1">
      <alignment horizontal="center"/>
    </xf>
    <xf numFmtId="0" fontId="29" fillId="6" borderId="0" xfId="1" applyNumberFormat="1" applyFont="1" applyFill="1" applyAlignment="1">
      <alignment horizontal="center"/>
    </xf>
    <xf numFmtId="9" fontId="22" fillId="7" borderId="5" xfId="2" applyFont="1" applyFill="1" applyBorder="1" applyAlignment="1">
      <alignment horizontal="center" vertical="center"/>
    </xf>
    <xf numFmtId="0" fontId="29" fillId="6" borderId="0" xfId="0" applyFont="1" applyFill="1" applyBorder="1" applyAlignment="1">
      <alignment horizontal="center"/>
    </xf>
    <xf numFmtId="9" fontId="29" fillId="6" borderId="0" xfId="2" applyFont="1" applyFill="1" applyAlignment="1">
      <alignment horizontal="center"/>
    </xf>
    <xf numFmtId="44" fontId="10" fillId="8" borderId="1" xfId="1" applyFont="1" applyFill="1" applyBorder="1" applyAlignment="1">
      <alignment horizontal="center" vertical="center"/>
    </xf>
    <xf numFmtId="164" fontId="29" fillId="6" borderId="0" xfId="0" applyNumberFormat="1" applyFont="1" applyFill="1" applyBorder="1" applyAlignment="1">
      <alignment horizontal="center"/>
    </xf>
    <xf numFmtId="0" fontId="31" fillId="6" borderId="0" xfId="0" applyFont="1" applyFill="1" applyAlignment="1">
      <alignment horizontal="center"/>
    </xf>
    <xf numFmtId="0" fontId="22" fillId="5" borderId="5" xfId="0" applyFont="1" applyFill="1" applyBorder="1" applyAlignment="1">
      <alignment horizontal="center"/>
    </xf>
    <xf numFmtId="0" fontId="0" fillId="6" borderId="0" xfId="0" applyFill="1" applyBorder="1" applyAlignment="1">
      <alignment horizontal="center"/>
    </xf>
    <xf numFmtId="0" fontId="2" fillId="9" borderId="0" xfId="0" applyFont="1" applyFill="1"/>
    <xf numFmtId="0" fontId="2" fillId="9" borderId="0" xfId="0" applyFont="1" applyFill="1" applyAlignment="1">
      <alignment horizontal="center"/>
    </xf>
    <xf numFmtId="0" fontId="28" fillId="0" borderId="0" xfId="0" applyFont="1" applyAlignment="1">
      <alignment vertical="center"/>
    </xf>
    <xf numFmtId="0" fontId="28" fillId="0" borderId="0" xfId="0" applyFont="1"/>
    <xf numFmtId="0" fontId="28" fillId="9" borderId="0" xfId="0" applyFont="1" applyFill="1"/>
    <xf numFmtId="0" fontId="28" fillId="9" borderId="0" xfId="0" applyFont="1" applyFill="1" applyAlignment="1">
      <alignment horizontal="center"/>
    </xf>
    <xf numFmtId="0" fontId="28" fillId="0" borderId="0" xfId="0" applyFont="1" applyAlignment="1">
      <alignment horizontal="center"/>
    </xf>
    <xf numFmtId="0" fontId="32" fillId="9" borderId="0" xfId="0" applyFont="1" applyFill="1" applyAlignment="1">
      <alignment horizontal="center"/>
    </xf>
    <xf numFmtId="0" fontId="33" fillId="9" borderId="0" xfId="0" applyFont="1" applyFill="1" applyAlignment="1">
      <alignment horizontal="center"/>
    </xf>
    <xf numFmtId="0" fontId="34" fillId="7" borderId="1" xfId="0" applyFont="1" applyFill="1" applyBorder="1" applyAlignment="1">
      <alignment horizontal="center"/>
    </xf>
    <xf numFmtId="0" fontId="9" fillId="2" borderId="1" xfId="0" applyFont="1" applyFill="1" applyBorder="1" applyAlignment="1">
      <alignment horizontal="center"/>
    </xf>
    <xf numFmtId="166" fontId="9" fillId="8" borderId="1" xfId="0" applyNumberFormat="1" applyFont="1" applyFill="1" applyBorder="1" applyAlignment="1">
      <alignment horizontal="center" vertical="center"/>
    </xf>
    <xf numFmtId="7" fontId="9" fillId="8" borderId="1" xfId="1" applyNumberFormat="1" applyFont="1" applyFill="1" applyBorder="1" applyAlignment="1">
      <alignment horizontal="center" vertical="center"/>
    </xf>
    <xf numFmtId="0" fontId="2" fillId="7" borderId="0" xfId="0" applyFont="1" applyFill="1"/>
    <xf numFmtId="9" fontId="35" fillId="7" borderId="13" xfId="2" applyFont="1" applyFill="1" applyBorder="1" applyAlignment="1">
      <alignment horizontal="center"/>
    </xf>
    <xf numFmtId="0" fontId="35" fillId="7" borderId="13" xfId="0" applyFont="1" applyFill="1" applyBorder="1" applyAlignment="1">
      <alignment horizontal="center"/>
    </xf>
    <xf numFmtId="10" fontId="10" fillId="8" borderId="1" xfId="2" applyNumberFormat="1" applyFont="1" applyFill="1" applyBorder="1" applyAlignment="1">
      <alignment horizontal="center"/>
    </xf>
    <xf numFmtId="0" fontId="10" fillId="8" borderId="1" xfId="0" applyFont="1" applyFill="1" applyBorder="1" applyAlignment="1">
      <alignment horizontal="center"/>
    </xf>
    <xf numFmtId="0" fontId="2" fillId="11" borderId="0" xfId="0" applyFont="1" applyFill="1" applyAlignment="1">
      <alignment horizontal="center"/>
    </xf>
    <xf numFmtId="0" fontId="2" fillId="11" borderId="0" xfId="0" applyFont="1" applyFill="1"/>
    <xf numFmtId="0" fontId="16" fillId="11" borderId="0" xfId="0" applyFont="1" applyFill="1"/>
    <xf numFmtId="0" fontId="2" fillId="11" borderId="0" xfId="0" applyFont="1" applyFill="1" applyBorder="1"/>
    <xf numFmtId="0" fontId="11" fillId="2" borderId="1" xfId="0" applyFont="1" applyFill="1" applyBorder="1" applyAlignment="1">
      <alignment horizontal="center" vertical="center"/>
    </xf>
    <xf numFmtId="165" fontId="11" fillId="2" borderId="1" xfId="0" applyNumberFormat="1" applyFont="1" applyFill="1" applyBorder="1" applyAlignment="1">
      <alignment horizontal="center" vertical="center"/>
    </xf>
    <xf numFmtId="0" fontId="2" fillId="12" borderId="0" xfId="0" applyFont="1" applyFill="1" applyAlignment="1">
      <alignment horizontal="center"/>
    </xf>
    <xf numFmtId="0" fontId="2" fillId="12" borderId="0" xfId="0" applyFont="1" applyFill="1"/>
    <xf numFmtId="167" fontId="2" fillId="12" borderId="0" xfId="0" applyNumberFormat="1" applyFont="1" applyFill="1"/>
    <xf numFmtId="166" fontId="2" fillId="12" borderId="0" xfId="0" applyNumberFormat="1" applyFont="1" applyFill="1"/>
    <xf numFmtId="44" fontId="2" fillId="12" borderId="0" xfId="1" applyFont="1" applyFill="1"/>
    <xf numFmtId="10" fontId="2" fillId="12" borderId="0" xfId="2" applyNumberFormat="1" applyFont="1" applyFill="1"/>
    <xf numFmtId="0" fontId="9" fillId="2" borderId="13" xfId="0" applyFont="1" applyFill="1" applyBorder="1"/>
    <xf numFmtId="167" fontId="41" fillId="7" borderId="13" xfId="0" applyNumberFormat="1" applyFont="1" applyFill="1" applyBorder="1" applyAlignment="1">
      <alignment horizontal="center"/>
    </xf>
    <xf numFmtId="166" fontId="41" fillId="7" borderId="13" xfId="0" applyNumberFormat="1" applyFont="1" applyFill="1" applyBorder="1" applyAlignment="1">
      <alignment horizontal="center"/>
    </xf>
    <xf numFmtId="10" fontId="41" fillId="7" borderId="13" xfId="2" applyNumberFormat="1" applyFont="1" applyFill="1" applyBorder="1" applyAlignment="1">
      <alignment horizontal="center"/>
    </xf>
    <xf numFmtId="7" fontId="41" fillId="7" borderId="13" xfId="1" applyNumberFormat="1" applyFont="1" applyFill="1" applyBorder="1" applyAlignment="1">
      <alignment horizontal="center"/>
    </xf>
    <xf numFmtId="167" fontId="17" fillId="2" borderId="0" xfId="0" applyNumberFormat="1" applyFont="1" applyFill="1" applyAlignment="1">
      <alignment horizontal="center"/>
    </xf>
    <xf numFmtId="0" fontId="2" fillId="13" borderId="0" xfId="0" applyFont="1" applyFill="1"/>
    <xf numFmtId="10" fontId="2" fillId="5" borderId="13" xfId="2" applyNumberFormat="1" applyFont="1" applyFill="1" applyBorder="1" applyAlignment="1">
      <alignment horizontal="center"/>
    </xf>
    <xf numFmtId="44" fontId="2" fillId="5" borderId="13" xfId="1" applyFont="1" applyFill="1" applyBorder="1"/>
    <xf numFmtId="44" fontId="2" fillId="5" borderId="13" xfId="1" applyFont="1" applyFill="1" applyBorder="1" applyAlignment="1">
      <alignment horizontal="center" vertical="center"/>
    </xf>
    <xf numFmtId="0" fontId="6" fillId="6" borderId="0" xfId="3" applyFont="1" applyFill="1" applyBorder="1" applyAlignment="1">
      <alignment horizontal="center" vertical="center"/>
    </xf>
    <xf numFmtId="0" fontId="21" fillId="6" borderId="0" xfId="0" applyFont="1" applyFill="1" applyAlignment="1">
      <alignment horizontal="center" vertical="center"/>
    </xf>
    <xf numFmtId="0" fontId="6" fillId="2" borderId="2" xfId="3" applyFont="1" applyFill="1" applyBorder="1" applyAlignment="1">
      <alignment horizontal="center" vertical="center"/>
    </xf>
    <xf numFmtId="0" fontId="6" fillId="2" borderId="4" xfId="3" applyFont="1" applyFill="1" applyBorder="1" applyAlignment="1">
      <alignment horizontal="center" vertical="center"/>
    </xf>
    <xf numFmtId="0" fontId="6" fillId="2" borderId="3" xfId="3" applyFont="1" applyFill="1" applyBorder="1" applyAlignment="1">
      <alignment horizontal="center" vertical="center"/>
    </xf>
    <xf numFmtId="0" fontId="4" fillId="6" borderId="0" xfId="0" applyFont="1" applyFill="1" applyAlignment="1">
      <alignment horizontal="center" vertical="center"/>
    </xf>
    <xf numFmtId="0" fontId="20" fillId="6" borderId="0" xfId="0" applyFont="1" applyFill="1" applyAlignment="1">
      <alignment horizontal="center" vertical="top"/>
    </xf>
    <xf numFmtId="0" fontId="0" fillId="6" borderId="0" xfId="0" applyFill="1" applyAlignment="1">
      <alignment horizontal="center"/>
    </xf>
    <xf numFmtId="0" fontId="9" fillId="8" borderId="2" xfId="0" applyFont="1" applyFill="1" applyBorder="1" applyAlignment="1">
      <alignment horizontal="center"/>
    </xf>
    <xf numFmtId="0" fontId="9" fillId="8" borderId="3" xfId="0" applyFont="1" applyFill="1" applyBorder="1" applyAlignment="1">
      <alignment horizontal="center"/>
    </xf>
    <xf numFmtId="0" fontId="10" fillId="8" borderId="0" xfId="0" applyFont="1" applyFill="1" applyAlignment="1">
      <alignment horizontal="center" wrapText="1"/>
    </xf>
    <xf numFmtId="0" fontId="36" fillId="3" borderId="0" xfId="3" applyFont="1" applyFill="1" applyAlignment="1">
      <alignment horizontal="center"/>
    </xf>
    <xf numFmtId="0" fontId="26" fillId="5" borderId="6" xfId="0" applyFont="1" applyFill="1" applyBorder="1" applyAlignment="1">
      <alignment horizontal="center" vertical="center"/>
    </xf>
    <xf numFmtId="0" fontId="26" fillId="5" borderId="7" xfId="0" applyFont="1" applyFill="1" applyBorder="1" applyAlignment="1">
      <alignment horizontal="center" vertical="center"/>
    </xf>
    <xf numFmtId="0" fontId="26" fillId="5" borderId="6" xfId="0" applyFont="1" applyFill="1" applyBorder="1" applyAlignment="1">
      <alignment horizontal="center"/>
    </xf>
    <xf numFmtId="0" fontId="26" fillId="5" borderId="7" xfId="0" applyFont="1" applyFill="1" applyBorder="1" applyAlignment="1">
      <alignment horizontal="center"/>
    </xf>
    <xf numFmtId="0" fontId="10" fillId="8" borderId="0" xfId="0" applyFont="1" applyFill="1" applyAlignment="1">
      <alignment horizontal="center" vertical="center" wrapText="1"/>
    </xf>
    <xf numFmtId="0" fontId="8" fillId="8" borderId="2" xfId="0" applyFont="1" applyFill="1" applyBorder="1" applyAlignment="1">
      <alignment horizontal="center" vertical="center"/>
    </xf>
    <xf numFmtId="0" fontId="8" fillId="8" borderId="4" xfId="0" applyFont="1" applyFill="1" applyBorder="1" applyAlignment="1">
      <alignment horizontal="center" vertical="center"/>
    </xf>
    <xf numFmtId="0" fontId="8" fillId="8" borderId="3" xfId="0" applyFont="1" applyFill="1" applyBorder="1" applyAlignment="1">
      <alignment horizontal="center" vertical="center"/>
    </xf>
    <xf numFmtId="0" fontId="0" fillId="10" borderId="12" xfId="0" applyFill="1" applyBorder="1" applyAlignment="1">
      <alignment horizontal="center"/>
    </xf>
    <xf numFmtId="0" fontId="0" fillId="10" borderId="0" xfId="0" applyFill="1" applyAlignment="1">
      <alignment horizont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8" borderId="1" xfId="0" applyFont="1" applyFill="1" applyBorder="1" applyAlignment="1">
      <alignment horizontal="center" vertical="center"/>
    </xf>
    <xf numFmtId="0" fontId="38" fillId="4" borderId="0" xfId="3" applyFont="1" applyFill="1" applyAlignment="1">
      <alignment horizontal="center" vertical="center" wrapText="1"/>
    </xf>
    <xf numFmtId="0" fontId="8" fillId="3" borderId="9" xfId="0" applyFont="1" applyFill="1" applyBorder="1" applyAlignment="1">
      <alignment horizontal="center" vertical="top"/>
    </xf>
    <xf numFmtId="0" fontId="8" fillId="3" borderId="10" xfId="0" applyFont="1" applyFill="1" applyBorder="1" applyAlignment="1">
      <alignment horizontal="center" vertical="top"/>
    </xf>
    <xf numFmtId="0" fontId="8" fillId="3" borderId="11" xfId="0" applyFont="1" applyFill="1" applyBorder="1" applyAlignment="1">
      <alignment horizontal="center" vertical="top"/>
    </xf>
    <xf numFmtId="0" fontId="10" fillId="8" borderId="1"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7" xfId="0" applyFont="1" applyFill="1" applyBorder="1" applyAlignment="1">
      <alignment horizontal="center" vertical="center"/>
    </xf>
    <xf numFmtId="0" fontId="39" fillId="2" borderId="0" xfId="3" applyFont="1" applyFill="1" applyAlignment="1">
      <alignment horizontal="center" vertical="center" wrapText="1"/>
    </xf>
    <xf numFmtId="0" fontId="24" fillId="10" borderId="0" xfId="0" applyFont="1" applyFill="1" applyAlignment="1">
      <alignment horizontal="center" vertical="center" wrapText="1"/>
    </xf>
    <xf numFmtId="0" fontId="37" fillId="5" borderId="0" xfId="3" applyFont="1" applyFill="1" applyAlignment="1">
      <alignment horizontal="center"/>
    </xf>
    <xf numFmtId="0" fontId="25" fillId="2" borderId="0" xfId="0" applyFont="1" applyFill="1" applyAlignment="1">
      <alignment horizontal="center" vertical="center"/>
    </xf>
    <xf numFmtId="0" fontId="25" fillId="2" borderId="0" xfId="0" applyFont="1" applyFill="1" applyAlignment="1">
      <alignment horizontal="center"/>
    </xf>
    <xf numFmtId="0" fontId="9" fillId="8" borderId="2" xfId="0" applyFont="1" applyFill="1" applyBorder="1" applyAlignment="1">
      <alignment horizontal="center" vertical="center"/>
    </xf>
    <xf numFmtId="0" fontId="9" fillId="8" borderId="4" xfId="0" applyFont="1" applyFill="1" applyBorder="1" applyAlignment="1">
      <alignment horizontal="center" vertical="center"/>
    </xf>
    <xf numFmtId="0" fontId="9" fillId="8" borderId="3" xfId="0" applyFont="1" applyFill="1" applyBorder="1" applyAlignment="1">
      <alignment horizontal="center" vertical="center"/>
    </xf>
    <xf numFmtId="0" fontId="2" fillId="9" borderId="0" xfId="0" applyFont="1" applyFill="1" applyAlignment="1">
      <alignment horizontal="center"/>
    </xf>
    <xf numFmtId="9" fontId="34" fillId="7" borderId="14" xfId="2" applyFont="1" applyFill="1" applyBorder="1" applyAlignment="1">
      <alignment horizontal="center"/>
    </xf>
    <xf numFmtId="9" fontId="34" fillId="7" borderId="15" xfId="2" applyFont="1" applyFill="1" applyBorder="1" applyAlignment="1">
      <alignment horizontal="center"/>
    </xf>
    <xf numFmtId="0" fontId="40" fillId="2" borderId="0" xfId="3" applyFont="1" applyFill="1" applyAlignment="1">
      <alignment horizontal="center"/>
    </xf>
    <xf numFmtId="0" fontId="40" fillId="8" borderId="0" xfId="3" applyFont="1" applyFill="1" applyAlignment="1">
      <alignment horizontal="center"/>
    </xf>
    <xf numFmtId="0" fontId="42" fillId="4" borderId="0" xfId="0" applyFont="1" applyFill="1" applyAlignment="1">
      <alignment horizontal="center"/>
    </xf>
    <xf numFmtId="0" fontId="43" fillId="2" borderId="13" xfId="0" applyFont="1" applyFill="1" applyBorder="1" applyAlignment="1">
      <alignment horizontal="center" vertical="center" wrapText="1"/>
    </xf>
    <xf numFmtId="0" fontId="43" fillId="2" borderId="16" xfId="0" applyFont="1" applyFill="1" applyBorder="1" applyAlignment="1">
      <alignment horizontal="center" vertical="center" wrapText="1"/>
    </xf>
    <xf numFmtId="0" fontId="43" fillId="2" borderId="17" xfId="0" applyFont="1" applyFill="1" applyBorder="1" applyAlignment="1">
      <alignment horizontal="center" vertical="center" wrapText="1"/>
    </xf>
    <xf numFmtId="0" fontId="43" fillId="2" borderId="18" xfId="0" applyFont="1" applyFill="1" applyBorder="1" applyAlignment="1">
      <alignment horizontal="center" vertical="center" wrapText="1"/>
    </xf>
    <xf numFmtId="7" fontId="44" fillId="13" borderId="0" xfId="0" applyNumberFormat="1" applyFont="1" applyFill="1" applyAlignment="1">
      <alignment horizontal="center"/>
    </xf>
    <xf numFmtId="0" fontId="0" fillId="8" borderId="0" xfId="0" applyFill="1"/>
    <xf numFmtId="0" fontId="7" fillId="8" borderId="0" xfId="0" applyFont="1" applyFill="1"/>
    <xf numFmtId="0" fontId="18" fillId="8" borderId="0" xfId="0" applyFont="1" applyFill="1"/>
    <xf numFmtId="0" fontId="2" fillId="8" borderId="0" xfId="0" applyFont="1" applyFill="1"/>
    <xf numFmtId="0" fontId="2" fillId="8" borderId="0" xfId="0" applyFont="1" applyFill="1" applyAlignment="1">
      <alignment horizontal="center"/>
    </xf>
    <xf numFmtId="0" fontId="28" fillId="8" borderId="0" xfId="0" applyFont="1" applyFill="1" applyAlignment="1">
      <alignment vertical="center"/>
    </xf>
    <xf numFmtId="0" fontId="28" fillId="8" borderId="0" xfId="0" applyFont="1" applyFill="1" applyAlignment="1">
      <alignment horizontal="center"/>
    </xf>
    <xf numFmtId="0" fontId="28" fillId="8" borderId="0" xfId="0" applyFont="1" applyFill="1"/>
    <xf numFmtId="0" fontId="3" fillId="8" borderId="0" xfId="0" applyFont="1" applyFill="1" applyAlignment="1">
      <alignment horizontal="center"/>
    </xf>
    <xf numFmtId="0" fontId="29" fillId="8" borderId="0" xfId="0" applyFont="1" applyFill="1" applyAlignment="1">
      <alignment horizontal="center"/>
    </xf>
    <xf numFmtId="0" fontId="30" fillId="8" borderId="0" xfId="0" applyFont="1" applyFill="1" applyAlignment="1">
      <alignment horizontal="center"/>
    </xf>
    <xf numFmtId="0" fontId="0" fillId="8" borderId="0" xfId="0" applyFill="1" applyAlignment="1">
      <alignment horizontal="center"/>
    </xf>
    <xf numFmtId="0" fontId="7" fillId="8" borderId="0" xfId="0" applyFont="1" applyFill="1" applyAlignment="1">
      <alignment horizontal="center"/>
    </xf>
    <xf numFmtId="0" fontId="0" fillId="8" borderId="0" xfId="0" applyFill="1" applyAlignment="1">
      <alignment vertical="center"/>
    </xf>
  </cellXfs>
  <cellStyles count="4">
    <cellStyle name="Hipervínculo" xfId="3" builtinId="8"/>
    <cellStyle name="Moneda" xfId="1" builtinId="4"/>
    <cellStyle name="Normal" xfId="0" builtinId="0"/>
    <cellStyle name="Porcentaje" xfId="2" builtinId="5"/>
  </cellStyles>
  <dxfs count="0"/>
  <tableStyles count="0" defaultTableStyle="TableStyleMedium2" defaultPivotStyle="PivotStyleLight16"/>
  <colors>
    <mruColors>
      <color rgb="FF009999"/>
      <color rgb="FF81E1DF"/>
      <color rgb="FF03AD8D"/>
      <color rgb="FF1AE6DC"/>
      <color rgb="FF33CCCC"/>
      <color rgb="FF2DF3A8"/>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absolute">
    <xdr:from>
      <xdr:col>8</xdr:col>
      <xdr:colOff>345281</xdr:colOff>
      <xdr:row>11</xdr:row>
      <xdr:rowOff>159176</xdr:rowOff>
    </xdr:from>
    <xdr:to>
      <xdr:col>11</xdr:col>
      <xdr:colOff>545562</xdr:colOff>
      <xdr:row>16</xdr:row>
      <xdr:rowOff>81643</xdr:rowOff>
    </xdr:to>
    <xdr:pic>
      <xdr:nvPicPr>
        <xdr:cNvPr id="3" name="Imagen 2" descr="http://www.gedesco.es/blog/wp-content/uploads/2015/03/reestructuracion-de-deuda.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74844" y="2433270"/>
          <a:ext cx="2486281" cy="1291686"/>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113586</xdr:colOff>
      <xdr:row>23</xdr:row>
      <xdr:rowOff>68035</xdr:rowOff>
    </xdr:from>
    <xdr:to>
      <xdr:col>16</xdr:col>
      <xdr:colOff>171449</xdr:colOff>
      <xdr:row>33</xdr:row>
      <xdr:rowOff>186417</xdr:rowOff>
    </xdr:to>
    <xdr:pic>
      <xdr:nvPicPr>
        <xdr:cNvPr id="1025" name="Picture 1" descr="http://2.bp.blogspot.com/-irlQSflsq-E/UKAc81DkUmI/AAAAAAAAAC8/t-awfsmR-mg/s200/dinero+2.png"/>
        <xdr:cNvPicPr>
          <a:picLocks noChangeAspect="1" noChangeArrowheads="1"/>
        </xdr:cNvPicPr>
      </xdr:nvPicPr>
      <xdr:blipFill>
        <a:blip xmlns:r="http://schemas.openxmlformats.org/officeDocument/2006/relationships" r:embed="rId1"/>
        <a:srcRect/>
        <a:stretch>
          <a:fillRect/>
        </a:stretch>
      </xdr:blipFill>
      <xdr:spPr bwMode="auto">
        <a:xfrm>
          <a:off x="7107657" y="4313464"/>
          <a:ext cx="2112542" cy="2159454"/>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14063</xdr:colOff>
      <xdr:row>18</xdr:row>
      <xdr:rowOff>100640</xdr:rowOff>
    </xdr:from>
    <xdr:to>
      <xdr:col>5</xdr:col>
      <xdr:colOff>1004429</xdr:colOff>
      <xdr:row>31</xdr:row>
      <xdr:rowOff>22938</xdr:rowOff>
    </xdr:to>
    <xdr:pic>
      <xdr:nvPicPr>
        <xdr:cNvPr id="3" name="Imagen 1" descr="http://images.all-free-download.com/images/graphiclarge/tango_office_calendar_115842.jpg"/>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9647" b="89647" l="6353" r="98118">
                      <a14:foregroundMark x1="66588" y1="62353" x2="81647" y2="53647"/>
                    </a14:backgroundRemoval>
                  </a14:imgEffect>
                </a14:imgLayer>
              </a14:imgProps>
            </a:ext>
            <a:ext uri="{28A0092B-C50C-407E-A947-70E740481C1C}">
              <a14:useLocalDpi xmlns:a14="http://schemas.microsoft.com/office/drawing/2010/main" val="0"/>
            </a:ext>
          </a:extLst>
        </a:blip>
        <a:srcRect/>
        <a:stretch>
          <a:fillRect/>
        </a:stretch>
      </xdr:blipFill>
      <xdr:spPr bwMode="auto">
        <a:xfrm rot="20681724">
          <a:off x="395063" y="3597676"/>
          <a:ext cx="2541580" cy="2562084"/>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1093682</xdr:colOff>
      <xdr:row>16</xdr:row>
      <xdr:rowOff>86620</xdr:rowOff>
    </xdr:from>
    <xdr:to>
      <xdr:col>5</xdr:col>
      <xdr:colOff>1008572</xdr:colOff>
      <xdr:row>24</xdr:row>
      <xdr:rowOff>136569</xdr:rowOff>
    </xdr:to>
    <xdr:pic>
      <xdr:nvPicPr>
        <xdr:cNvPr id="2" name="Imagen 1" descr="http://images.all-free-download.com/images/graphiclarge/tango_office_calendar_115842.jpg"/>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9647" b="89647" l="6353" r="98118">
                      <a14:foregroundMark x1="66588" y1="62353" x2="81647" y2="53647"/>
                    </a14:backgroundRemoval>
                  </a14:imgEffect>
                </a14:imgLayer>
              </a14:imgProps>
            </a:ext>
            <a:ext uri="{28A0092B-C50C-407E-A947-70E740481C1C}">
              <a14:useLocalDpi xmlns:a14="http://schemas.microsoft.com/office/drawing/2010/main" val="0"/>
            </a:ext>
          </a:extLst>
        </a:blip>
        <a:srcRect/>
        <a:stretch>
          <a:fillRect/>
        </a:stretch>
      </xdr:blipFill>
      <xdr:spPr bwMode="auto">
        <a:xfrm rot="20681724">
          <a:off x="1411182" y="3092287"/>
          <a:ext cx="1438890" cy="1531616"/>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22"/>
  <sheetViews>
    <sheetView zoomScale="80" zoomScaleNormal="80" zoomScalePageLayoutView="125" workbookViewId="0">
      <selection activeCell="E15" sqref="E15"/>
    </sheetView>
  </sheetViews>
  <sheetFormatPr baseColWidth="10" defaultRowHeight="15" x14ac:dyDescent="0.25"/>
  <cols>
    <col min="2" max="2" width="46.140625" customWidth="1"/>
    <col min="3" max="3" width="10.28515625" customWidth="1"/>
    <col min="8" max="8" width="5.28515625" customWidth="1"/>
    <col min="12" max="12" width="13.85546875" customWidth="1"/>
    <col min="14" max="74" width="11.42578125" style="161"/>
  </cols>
  <sheetData>
    <row r="1" spans="1:74" x14ac:dyDescent="0.25">
      <c r="A1" s="161"/>
      <c r="B1" s="161"/>
      <c r="C1" s="10"/>
      <c r="D1" s="10"/>
      <c r="E1" s="10"/>
      <c r="F1" s="10"/>
      <c r="G1" s="10"/>
      <c r="H1" s="10"/>
      <c r="I1" s="10"/>
      <c r="J1" s="10"/>
      <c r="K1" s="10"/>
      <c r="L1" s="10"/>
      <c r="M1" s="10"/>
    </row>
    <row r="2" spans="1:74" x14ac:dyDescent="0.25">
      <c r="A2" s="161"/>
      <c r="B2" s="161"/>
      <c r="C2" s="10"/>
      <c r="D2" s="10"/>
      <c r="E2" s="10"/>
      <c r="F2" s="10"/>
      <c r="G2" s="10"/>
      <c r="H2" s="10"/>
      <c r="I2" s="10"/>
      <c r="J2" s="10"/>
      <c r="K2" s="10"/>
      <c r="L2" s="10"/>
      <c r="M2" s="10"/>
    </row>
    <row r="3" spans="1:74" x14ac:dyDescent="0.25">
      <c r="A3" s="161"/>
      <c r="B3" s="161"/>
      <c r="C3" s="10"/>
      <c r="D3" s="10"/>
      <c r="E3" s="10"/>
      <c r="F3" s="10"/>
      <c r="G3" s="10"/>
      <c r="H3" s="10"/>
      <c r="I3" s="10"/>
      <c r="J3" s="10"/>
      <c r="K3" s="10"/>
      <c r="L3" s="10"/>
      <c r="M3" s="10"/>
    </row>
    <row r="4" spans="1:74" ht="5.25" customHeight="1" x14ac:dyDescent="0.25">
      <c r="A4" s="161"/>
      <c r="B4" s="161"/>
      <c r="C4" s="10"/>
      <c r="D4" s="10"/>
      <c r="E4" s="10"/>
      <c r="F4" s="10"/>
      <c r="G4" s="10"/>
      <c r="H4" s="10"/>
      <c r="I4" s="10"/>
      <c r="J4" s="10"/>
      <c r="K4" s="10"/>
      <c r="L4" s="10"/>
      <c r="M4" s="10"/>
    </row>
    <row r="5" spans="1:74" ht="15" customHeight="1" x14ac:dyDescent="0.25">
      <c r="A5" s="161"/>
      <c r="B5" s="161"/>
      <c r="C5" s="10"/>
      <c r="D5" s="114" t="s">
        <v>24</v>
      </c>
      <c r="E5" s="114"/>
      <c r="F5" s="114"/>
      <c r="G5" s="114"/>
      <c r="H5" s="114"/>
      <c r="I5" s="114"/>
      <c r="J5" s="114"/>
      <c r="K5" s="114"/>
      <c r="L5" s="114"/>
      <c r="M5" s="10"/>
    </row>
    <row r="6" spans="1:74" ht="18.75" customHeight="1" x14ac:dyDescent="0.25">
      <c r="A6" s="161"/>
      <c r="B6" s="161"/>
      <c r="C6" s="10"/>
      <c r="D6" s="114"/>
      <c r="E6" s="114"/>
      <c r="F6" s="114"/>
      <c r="G6" s="114"/>
      <c r="H6" s="114"/>
      <c r="I6" s="114"/>
      <c r="J6" s="114"/>
      <c r="K6" s="114"/>
      <c r="L6" s="114"/>
      <c r="M6" s="10"/>
    </row>
    <row r="7" spans="1:74" ht="20.25" customHeight="1" x14ac:dyDescent="0.25">
      <c r="A7" s="161"/>
      <c r="B7" s="161"/>
      <c r="C7" s="10"/>
      <c r="D7" s="10"/>
      <c r="E7" s="115" t="s">
        <v>33</v>
      </c>
      <c r="F7" s="115"/>
      <c r="G7" s="115"/>
      <c r="H7" s="115"/>
      <c r="I7" s="115"/>
      <c r="J7" s="115"/>
      <c r="K7" s="115"/>
      <c r="L7" s="10"/>
      <c r="M7" s="10"/>
    </row>
    <row r="8" spans="1:74" ht="18" customHeight="1" x14ac:dyDescent="0.25">
      <c r="A8" s="161"/>
      <c r="B8" s="161"/>
      <c r="C8" s="10"/>
      <c r="D8" s="10"/>
      <c r="E8" s="10"/>
      <c r="F8" s="10"/>
      <c r="G8" s="10"/>
      <c r="H8" s="10"/>
      <c r="I8" s="10"/>
      <c r="J8" s="10"/>
      <c r="K8" s="10"/>
      <c r="L8" s="10"/>
      <c r="M8" s="10"/>
    </row>
    <row r="9" spans="1:74" ht="15.75" thickBot="1" x14ac:dyDescent="0.3">
      <c r="A9" s="161"/>
      <c r="B9" s="161"/>
      <c r="C9" s="10"/>
      <c r="D9" s="10"/>
      <c r="E9" s="10"/>
      <c r="F9" s="10"/>
      <c r="G9" s="10"/>
      <c r="H9" s="10"/>
      <c r="I9" s="10"/>
      <c r="J9" s="10"/>
      <c r="K9" s="10"/>
      <c r="L9" s="10"/>
      <c r="M9" s="10"/>
    </row>
    <row r="10" spans="1:74" s="4" customFormat="1" ht="25.5" thickBot="1" x14ac:dyDescent="0.35">
      <c r="A10" s="162"/>
      <c r="B10" s="162"/>
      <c r="C10" s="11"/>
      <c r="D10" s="110" t="s">
        <v>25</v>
      </c>
      <c r="E10" s="110"/>
      <c r="F10" s="110"/>
      <c r="G10" s="110"/>
      <c r="H10" s="12"/>
      <c r="I10" s="111" t="s">
        <v>11</v>
      </c>
      <c r="J10" s="112"/>
      <c r="K10" s="112"/>
      <c r="L10" s="113"/>
      <c r="M10" s="1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162"/>
      <c r="AQ10" s="162"/>
      <c r="AR10" s="162"/>
      <c r="AS10" s="162"/>
      <c r="AT10" s="162"/>
      <c r="AU10" s="162"/>
      <c r="AV10" s="162"/>
      <c r="AW10" s="162"/>
      <c r="AX10" s="162"/>
      <c r="AY10" s="162"/>
      <c r="AZ10" s="162"/>
      <c r="BA10" s="162"/>
      <c r="BB10" s="162"/>
      <c r="BC10" s="162"/>
      <c r="BD10" s="162"/>
      <c r="BE10" s="162"/>
      <c r="BF10" s="162"/>
      <c r="BG10" s="162"/>
      <c r="BH10" s="162"/>
      <c r="BI10" s="162"/>
      <c r="BJ10" s="162"/>
      <c r="BK10" s="162"/>
      <c r="BL10" s="162"/>
      <c r="BM10" s="162"/>
      <c r="BN10" s="162"/>
      <c r="BO10" s="162"/>
      <c r="BP10" s="162"/>
      <c r="BQ10" s="162"/>
      <c r="BR10" s="162"/>
      <c r="BS10" s="162"/>
      <c r="BT10" s="162"/>
      <c r="BU10" s="162"/>
      <c r="BV10" s="162"/>
    </row>
    <row r="11" spans="1:74" ht="15" customHeight="1" thickBot="1" x14ac:dyDescent="0.3">
      <c r="A11" s="161"/>
      <c r="B11" s="161"/>
      <c r="C11" s="10"/>
      <c r="D11" s="10"/>
      <c r="E11" s="10"/>
      <c r="F11" s="10"/>
      <c r="G11" s="10"/>
      <c r="H11" s="10"/>
      <c r="I11" s="10"/>
      <c r="J11" s="10"/>
      <c r="K11" s="10"/>
      <c r="L11" s="10"/>
      <c r="M11" s="10"/>
    </row>
    <row r="12" spans="1:74" ht="23.25" thickBot="1" x14ac:dyDescent="0.35">
      <c r="A12" s="161"/>
      <c r="B12" s="161"/>
      <c r="C12" s="10"/>
      <c r="D12" s="17" t="s">
        <v>26</v>
      </c>
      <c r="E12" s="13"/>
      <c r="F12" s="11"/>
      <c r="G12" s="17" t="s">
        <v>27</v>
      </c>
      <c r="H12" s="10"/>
      <c r="I12" s="116"/>
      <c r="J12" s="116"/>
      <c r="K12" s="116"/>
      <c r="L12" s="116"/>
      <c r="M12" s="10"/>
    </row>
    <row r="13" spans="1:74" ht="22.5" x14ac:dyDescent="0.25">
      <c r="A13" s="161"/>
      <c r="B13" s="161"/>
      <c r="C13" s="10"/>
      <c r="D13" s="14"/>
      <c r="E13" s="14"/>
      <c r="F13" s="10"/>
      <c r="G13" s="10"/>
      <c r="H13" s="10"/>
      <c r="I13" s="116"/>
      <c r="J13" s="116"/>
      <c r="K13" s="116"/>
      <c r="L13" s="116"/>
      <c r="M13" s="10"/>
    </row>
    <row r="14" spans="1:74" ht="22.5" x14ac:dyDescent="0.25">
      <c r="A14" s="161"/>
      <c r="B14" s="161"/>
      <c r="C14" s="10"/>
      <c r="D14" s="14"/>
      <c r="E14" s="14"/>
      <c r="F14" s="10"/>
      <c r="G14" s="10"/>
      <c r="H14" s="10"/>
      <c r="I14" s="116"/>
      <c r="J14" s="116"/>
      <c r="K14" s="116"/>
      <c r="L14" s="116"/>
      <c r="M14" s="10"/>
      <c r="P14" s="163"/>
    </row>
    <row r="15" spans="1:74" x14ac:dyDescent="0.25">
      <c r="A15" s="161"/>
      <c r="B15" s="161"/>
      <c r="C15" s="10"/>
      <c r="D15" s="10"/>
      <c r="E15" s="10"/>
      <c r="F15" s="10"/>
      <c r="G15" s="10"/>
      <c r="H15" s="10"/>
      <c r="I15" s="116"/>
      <c r="J15" s="116"/>
      <c r="K15" s="116"/>
      <c r="L15" s="116"/>
      <c r="M15" s="10"/>
    </row>
    <row r="16" spans="1:74" ht="24.75" x14ac:dyDescent="0.25">
      <c r="A16" s="161"/>
      <c r="B16" s="161"/>
      <c r="C16" s="10"/>
      <c r="D16" s="110" t="s">
        <v>28</v>
      </c>
      <c r="E16" s="110"/>
      <c r="F16" s="110"/>
      <c r="G16" s="110"/>
      <c r="H16" s="10"/>
      <c r="I16" s="116"/>
      <c r="J16" s="116"/>
      <c r="K16" s="116"/>
      <c r="L16" s="116"/>
      <c r="M16" s="10"/>
    </row>
    <row r="17" spans="1:13" ht="15" customHeight="1" thickBot="1" x14ac:dyDescent="0.3">
      <c r="A17" s="161"/>
      <c r="B17" s="161"/>
      <c r="C17" s="10"/>
      <c r="D17" s="10"/>
      <c r="E17" s="10"/>
      <c r="F17" s="10"/>
      <c r="G17" s="10"/>
      <c r="H17" s="10"/>
      <c r="I17" s="116"/>
      <c r="J17" s="116"/>
      <c r="K17" s="116"/>
      <c r="L17" s="116"/>
      <c r="M17" s="10"/>
    </row>
    <row r="18" spans="1:13" ht="23.25" thickBot="1" x14ac:dyDescent="0.35">
      <c r="A18" s="161"/>
      <c r="B18" s="161"/>
      <c r="C18" s="10"/>
      <c r="D18" s="17" t="s">
        <v>26</v>
      </c>
      <c r="E18" s="13"/>
      <c r="F18" s="11"/>
      <c r="G18" s="17" t="s">
        <v>27</v>
      </c>
      <c r="H18" s="10"/>
      <c r="I18" s="116"/>
      <c r="J18" s="116"/>
      <c r="K18" s="116"/>
      <c r="L18" s="116"/>
      <c r="M18" s="10"/>
    </row>
    <row r="19" spans="1:13" ht="24.75" customHeight="1" thickBot="1" x14ac:dyDescent="0.3">
      <c r="A19" s="161"/>
      <c r="B19" s="161"/>
      <c r="C19" s="10"/>
      <c r="D19" s="10"/>
      <c r="E19" s="10"/>
      <c r="F19" s="10"/>
      <c r="G19" s="10"/>
      <c r="H19" s="10"/>
      <c r="I19" s="111" t="s">
        <v>46</v>
      </c>
      <c r="J19" s="112"/>
      <c r="K19" s="112"/>
      <c r="L19" s="113"/>
      <c r="M19" s="10"/>
    </row>
    <row r="20" spans="1:13" x14ac:dyDescent="0.25">
      <c r="A20" s="161"/>
      <c r="B20" s="161"/>
      <c r="C20" s="10"/>
      <c r="D20" s="10"/>
      <c r="E20" s="10"/>
      <c r="F20" s="10"/>
      <c r="G20" s="10"/>
      <c r="H20" s="10"/>
      <c r="I20" s="18"/>
      <c r="J20" s="18"/>
      <c r="K20" s="18"/>
      <c r="L20" s="18"/>
      <c r="M20" s="10"/>
    </row>
    <row r="21" spans="1:13" x14ac:dyDescent="0.25">
      <c r="A21" s="161"/>
      <c r="B21" s="161"/>
      <c r="C21" s="10"/>
      <c r="D21" s="10"/>
      <c r="E21" s="10"/>
      <c r="F21" s="10"/>
      <c r="G21" s="10"/>
      <c r="H21" s="10"/>
      <c r="I21" s="18"/>
      <c r="J21" s="18"/>
      <c r="K21" s="18"/>
      <c r="L21" s="18"/>
      <c r="M21" s="10"/>
    </row>
    <row r="22" spans="1:13" ht="22.5" x14ac:dyDescent="0.25">
      <c r="A22" s="161"/>
      <c r="B22" s="161"/>
      <c r="C22" s="10"/>
      <c r="D22" s="109"/>
      <c r="E22" s="109"/>
      <c r="F22" s="109"/>
      <c r="G22" s="109"/>
      <c r="H22" s="10"/>
      <c r="I22" s="18"/>
      <c r="J22" s="18"/>
      <c r="K22" s="18"/>
      <c r="L22" s="18"/>
      <c r="M22" s="10"/>
    </row>
    <row r="23" spans="1:13" x14ac:dyDescent="0.25">
      <c r="A23" s="161"/>
      <c r="B23" s="161"/>
      <c r="C23" s="10"/>
      <c r="D23" s="10"/>
      <c r="E23" s="10"/>
      <c r="F23" s="10"/>
      <c r="G23" s="10"/>
      <c r="H23" s="10"/>
      <c r="I23" s="10"/>
      <c r="J23" s="10"/>
      <c r="K23" s="10"/>
      <c r="L23" s="10"/>
      <c r="M23" s="10"/>
    </row>
    <row r="24" spans="1:13" s="161" customFormat="1" x14ac:dyDescent="0.25"/>
    <row r="25" spans="1:13" s="161" customFormat="1" x14ac:dyDescent="0.25"/>
    <row r="26" spans="1:13" s="161" customFormat="1" x14ac:dyDescent="0.25"/>
    <row r="27" spans="1:13" s="161" customFormat="1" ht="6.75" customHeight="1" x14ac:dyDescent="0.25"/>
    <row r="28" spans="1:13" s="161" customFormat="1" x14ac:dyDescent="0.25"/>
    <row r="29" spans="1:13" s="161" customFormat="1" x14ac:dyDescent="0.25"/>
    <row r="30" spans="1:13" s="161" customFormat="1" x14ac:dyDescent="0.25"/>
    <row r="31" spans="1:13" s="161" customFormat="1" x14ac:dyDescent="0.25"/>
    <row r="32" spans="1:13" s="161" customFormat="1" x14ac:dyDescent="0.25"/>
    <row r="33" s="161" customFormat="1" x14ac:dyDescent="0.25"/>
    <row r="34" s="161" customFormat="1" x14ac:dyDescent="0.25"/>
    <row r="35" s="161" customFormat="1" x14ac:dyDescent="0.25"/>
    <row r="36" s="161" customFormat="1" x14ac:dyDescent="0.25"/>
    <row r="37" s="161" customFormat="1" x14ac:dyDescent="0.25"/>
    <row r="38" s="161" customFormat="1" x14ac:dyDescent="0.25"/>
    <row r="39" s="161" customFormat="1" x14ac:dyDescent="0.25"/>
    <row r="40" s="161" customFormat="1" x14ac:dyDescent="0.25"/>
    <row r="41" s="161" customFormat="1" x14ac:dyDescent="0.25"/>
    <row r="42" s="161" customFormat="1" x14ac:dyDescent="0.25"/>
    <row r="43" s="161" customFormat="1" x14ac:dyDescent="0.25"/>
    <row r="44" s="161" customFormat="1" x14ac:dyDescent="0.25"/>
    <row r="45" s="161" customFormat="1" x14ac:dyDescent="0.25"/>
    <row r="46" s="161" customFormat="1" x14ac:dyDescent="0.25"/>
    <row r="47" s="161" customFormat="1" x14ac:dyDescent="0.25"/>
    <row r="48" s="161" customFormat="1" x14ac:dyDescent="0.25"/>
    <row r="49" s="161" customFormat="1" x14ac:dyDescent="0.25"/>
    <row r="50" s="161" customFormat="1" x14ac:dyDescent="0.25"/>
    <row r="51" s="161" customFormat="1" x14ac:dyDescent="0.25"/>
    <row r="52" s="161" customFormat="1" x14ac:dyDescent="0.25"/>
    <row r="53" s="161" customFormat="1" x14ac:dyDescent="0.25"/>
    <row r="54" s="161" customFormat="1" x14ac:dyDescent="0.25"/>
    <row r="55" s="161" customFormat="1" x14ac:dyDescent="0.25"/>
    <row r="56" s="161" customFormat="1" x14ac:dyDescent="0.25"/>
    <row r="57" s="161" customFormat="1" x14ac:dyDescent="0.25"/>
    <row r="58" s="161" customFormat="1" x14ac:dyDescent="0.25"/>
    <row r="59" s="161" customFormat="1" x14ac:dyDescent="0.25"/>
    <row r="60" s="161" customFormat="1" x14ac:dyDescent="0.25"/>
    <row r="61" s="161" customFormat="1" x14ac:dyDescent="0.25"/>
    <row r="62" s="161" customFormat="1" x14ac:dyDescent="0.25"/>
    <row r="63" s="161" customFormat="1" x14ac:dyDescent="0.25"/>
    <row r="64" s="161" customFormat="1" x14ac:dyDescent="0.25"/>
    <row r="65" s="161" customFormat="1" x14ac:dyDescent="0.25"/>
    <row r="66" s="161" customFormat="1" x14ac:dyDescent="0.25"/>
    <row r="67" s="161" customFormat="1" x14ac:dyDescent="0.25"/>
    <row r="68" s="161" customFormat="1" x14ac:dyDescent="0.25"/>
    <row r="69" s="161" customFormat="1" x14ac:dyDescent="0.25"/>
    <row r="70" s="161" customFormat="1" x14ac:dyDescent="0.25"/>
    <row r="71" s="161" customFormat="1" x14ac:dyDescent="0.25"/>
    <row r="72" s="161" customFormat="1" x14ac:dyDescent="0.25"/>
    <row r="73" s="161" customFormat="1" x14ac:dyDescent="0.25"/>
    <row r="74" s="161" customFormat="1" x14ac:dyDescent="0.25"/>
    <row r="75" s="161" customFormat="1" x14ac:dyDescent="0.25"/>
    <row r="76" s="161" customFormat="1" x14ac:dyDescent="0.25"/>
    <row r="77" s="161" customFormat="1" x14ac:dyDescent="0.25"/>
    <row r="78" s="161" customFormat="1" x14ac:dyDescent="0.25"/>
    <row r="79" s="161" customFormat="1" x14ac:dyDescent="0.25"/>
    <row r="80" s="161" customFormat="1" x14ac:dyDescent="0.25"/>
    <row r="81" s="161" customFormat="1" x14ac:dyDescent="0.25"/>
    <row r="82" s="161" customFormat="1" x14ac:dyDescent="0.25"/>
    <row r="83" s="161" customFormat="1" x14ac:dyDescent="0.25"/>
    <row r="84" s="161" customFormat="1" x14ac:dyDescent="0.25"/>
    <row r="85" s="161" customFormat="1" x14ac:dyDescent="0.25"/>
    <row r="86" s="161" customFormat="1" x14ac:dyDescent="0.25"/>
    <row r="87" s="161" customFormat="1" x14ac:dyDescent="0.25"/>
    <row r="88" s="161" customFormat="1" x14ac:dyDescent="0.25"/>
    <row r="89" s="161" customFormat="1" x14ac:dyDescent="0.25"/>
    <row r="90" s="161" customFormat="1" x14ac:dyDescent="0.25"/>
    <row r="91" s="161" customFormat="1" x14ac:dyDescent="0.25"/>
    <row r="92" s="161" customFormat="1" x14ac:dyDescent="0.25"/>
    <row r="93" s="161" customFormat="1" x14ac:dyDescent="0.25"/>
    <row r="94" s="161" customFormat="1" x14ac:dyDescent="0.25"/>
    <row r="95" s="161" customFormat="1" x14ac:dyDescent="0.25"/>
    <row r="96" s="161" customFormat="1" x14ac:dyDescent="0.25"/>
    <row r="97" s="161" customFormat="1" x14ac:dyDescent="0.25"/>
    <row r="98" s="161" customFormat="1" x14ac:dyDescent="0.25"/>
    <row r="99" s="161" customFormat="1" x14ac:dyDescent="0.25"/>
    <row r="100" s="161" customFormat="1" x14ac:dyDescent="0.25"/>
    <row r="101" s="161" customFormat="1" x14ac:dyDescent="0.25"/>
    <row r="102" s="161" customFormat="1" x14ac:dyDescent="0.25"/>
    <row r="103" s="161" customFormat="1" x14ac:dyDescent="0.25"/>
    <row r="104" s="161" customFormat="1" x14ac:dyDescent="0.25"/>
    <row r="105" s="161" customFormat="1" x14ac:dyDescent="0.25"/>
    <row r="106" s="161" customFormat="1" x14ac:dyDescent="0.25"/>
    <row r="107" s="161" customFormat="1" x14ac:dyDescent="0.25"/>
    <row r="108" s="161" customFormat="1" x14ac:dyDescent="0.25"/>
    <row r="109" s="161" customFormat="1" x14ac:dyDescent="0.25"/>
    <row r="110" s="161" customFormat="1" x14ac:dyDescent="0.25"/>
    <row r="111" s="161" customFormat="1" x14ac:dyDescent="0.25"/>
    <row r="112" s="161" customFormat="1" x14ac:dyDescent="0.25"/>
    <row r="113" s="161" customFormat="1" x14ac:dyDescent="0.25"/>
    <row r="114" s="161" customFormat="1" x14ac:dyDescent="0.25"/>
    <row r="115" s="161" customFormat="1" x14ac:dyDescent="0.25"/>
    <row r="116" s="161" customFormat="1" x14ac:dyDescent="0.25"/>
    <row r="117" s="161" customFormat="1" x14ac:dyDescent="0.25"/>
    <row r="118" s="161" customFormat="1" x14ac:dyDescent="0.25"/>
    <row r="119" s="161" customFormat="1" x14ac:dyDescent="0.25"/>
    <row r="120" s="161" customFormat="1" x14ac:dyDescent="0.25"/>
    <row r="121" s="161" customFormat="1" x14ac:dyDescent="0.25"/>
    <row r="122" s="161" customFormat="1" x14ac:dyDescent="0.25"/>
    <row r="123" s="161" customFormat="1" x14ac:dyDescent="0.25"/>
    <row r="124" s="161" customFormat="1" x14ac:dyDescent="0.25"/>
    <row r="125" s="161" customFormat="1" x14ac:dyDescent="0.25"/>
    <row r="126" s="161" customFormat="1" x14ac:dyDescent="0.25"/>
    <row r="127" s="161" customFormat="1" x14ac:dyDescent="0.25"/>
    <row r="128" s="161" customFormat="1" x14ac:dyDescent="0.25"/>
    <row r="129" s="161" customFormat="1" x14ac:dyDescent="0.25"/>
    <row r="130" s="161" customFormat="1" x14ac:dyDescent="0.25"/>
    <row r="131" s="161" customFormat="1" x14ac:dyDescent="0.25"/>
    <row r="132" s="161" customFormat="1" x14ac:dyDescent="0.25"/>
    <row r="133" s="161" customFormat="1" x14ac:dyDescent="0.25"/>
    <row r="134" s="161" customFormat="1" x14ac:dyDescent="0.25"/>
    <row r="135" s="161" customFormat="1" x14ac:dyDescent="0.25"/>
    <row r="136" s="161" customFormat="1" x14ac:dyDescent="0.25"/>
    <row r="137" s="161" customFormat="1" x14ac:dyDescent="0.25"/>
    <row r="138" s="161" customFormat="1" x14ac:dyDescent="0.25"/>
    <row r="139" s="161" customFormat="1" x14ac:dyDescent="0.25"/>
    <row r="140" s="161" customFormat="1" x14ac:dyDescent="0.25"/>
    <row r="141" s="161" customFormat="1" x14ac:dyDescent="0.25"/>
    <row r="142" s="161" customFormat="1" x14ac:dyDescent="0.25"/>
    <row r="143" s="161" customFormat="1" x14ac:dyDescent="0.25"/>
    <row r="144" s="161" customFormat="1" x14ac:dyDescent="0.25"/>
    <row r="145" s="161" customFormat="1" x14ac:dyDescent="0.25"/>
    <row r="146" s="161" customFormat="1" x14ac:dyDescent="0.25"/>
    <row r="147" s="161" customFormat="1" x14ac:dyDescent="0.25"/>
    <row r="148" s="161" customFormat="1" x14ac:dyDescent="0.25"/>
    <row r="149" s="161" customFormat="1" x14ac:dyDescent="0.25"/>
    <row r="150" s="161" customFormat="1" x14ac:dyDescent="0.25"/>
    <row r="151" s="161" customFormat="1" x14ac:dyDescent="0.25"/>
    <row r="152" s="161" customFormat="1" x14ac:dyDescent="0.25"/>
    <row r="153" s="161" customFormat="1" x14ac:dyDescent="0.25"/>
    <row r="154" s="161" customFormat="1" x14ac:dyDescent="0.25"/>
    <row r="155" s="161" customFormat="1" x14ac:dyDescent="0.25"/>
    <row r="156" s="161" customFormat="1" x14ac:dyDescent="0.25"/>
    <row r="157" s="161" customFormat="1" x14ac:dyDescent="0.25"/>
    <row r="158" s="161" customFormat="1" x14ac:dyDescent="0.25"/>
    <row r="159" s="161" customFormat="1" x14ac:dyDescent="0.25"/>
    <row r="160" s="161" customFormat="1" x14ac:dyDescent="0.25"/>
    <row r="161" s="161" customFormat="1" x14ac:dyDescent="0.25"/>
    <row r="162" s="161" customFormat="1" x14ac:dyDescent="0.25"/>
    <row r="163" s="161" customFormat="1" x14ac:dyDescent="0.25"/>
    <row r="164" s="161" customFormat="1" x14ac:dyDescent="0.25"/>
    <row r="165" s="161" customFormat="1" x14ac:dyDescent="0.25"/>
    <row r="166" s="161" customFormat="1" x14ac:dyDescent="0.25"/>
    <row r="167" s="161" customFormat="1" x14ac:dyDescent="0.25"/>
    <row r="168" s="161" customFormat="1" x14ac:dyDescent="0.25"/>
    <row r="169" s="161" customFormat="1" x14ac:dyDescent="0.25"/>
    <row r="170" s="161" customFormat="1" x14ac:dyDescent="0.25"/>
    <row r="171" s="161" customFormat="1" x14ac:dyDescent="0.25"/>
    <row r="172" s="161" customFormat="1" x14ac:dyDescent="0.25"/>
    <row r="173" s="161" customFormat="1" x14ac:dyDescent="0.25"/>
    <row r="174" s="161" customFormat="1" x14ac:dyDescent="0.25"/>
    <row r="175" s="161" customFormat="1" x14ac:dyDescent="0.25"/>
    <row r="176" s="161" customFormat="1" x14ac:dyDescent="0.25"/>
    <row r="177" s="161" customFormat="1" x14ac:dyDescent="0.25"/>
    <row r="178" s="161" customFormat="1" x14ac:dyDescent="0.25"/>
    <row r="179" s="161" customFormat="1" x14ac:dyDescent="0.25"/>
    <row r="180" s="161" customFormat="1" x14ac:dyDescent="0.25"/>
    <row r="181" s="161" customFormat="1" x14ac:dyDescent="0.25"/>
    <row r="182" s="161" customFormat="1" x14ac:dyDescent="0.25"/>
    <row r="183" s="161" customFormat="1" x14ac:dyDescent="0.25"/>
    <row r="184" s="161" customFormat="1" x14ac:dyDescent="0.25"/>
    <row r="185" s="161" customFormat="1" x14ac:dyDescent="0.25"/>
    <row r="186" s="161" customFormat="1" x14ac:dyDescent="0.25"/>
    <row r="187" s="161" customFormat="1" x14ac:dyDescent="0.25"/>
    <row r="188" s="161" customFormat="1" x14ac:dyDescent="0.25"/>
    <row r="189" s="161" customFormat="1" x14ac:dyDescent="0.25"/>
    <row r="190" s="161" customFormat="1" x14ac:dyDescent="0.25"/>
    <row r="191" s="161" customFormat="1" x14ac:dyDescent="0.25"/>
    <row r="192" s="161" customFormat="1" x14ac:dyDescent="0.25"/>
    <row r="193" s="161" customFormat="1" x14ac:dyDescent="0.25"/>
    <row r="194" s="161" customFormat="1" x14ac:dyDescent="0.25"/>
    <row r="195" s="161" customFormat="1" x14ac:dyDescent="0.25"/>
    <row r="196" s="161" customFormat="1" x14ac:dyDescent="0.25"/>
    <row r="197" s="161" customFormat="1" x14ac:dyDescent="0.25"/>
    <row r="198" s="161" customFormat="1" x14ac:dyDescent="0.25"/>
    <row r="199" s="161" customFormat="1" x14ac:dyDescent="0.25"/>
    <row r="200" s="161" customFormat="1" x14ac:dyDescent="0.25"/>
    <row r="201" s="161" customFormat="1" x14ac:dyDescent="0.25"/>
    <row r="202" s="161" customFormat="1" x14ac:dyDescent="0.25"/>
    <row r="203" s="161" customFormat="1" x14ac:dyDescent="0.25"/>
    <row r="204" s="161" customFormat="1" x14ac:dyDescent="0.25"/>
    <row r="205" s="161" customFormat="1" x14ac:dyDescent="0.25"/>
    <row r="206" s="161" customFormat="1" x14ac:dyDescent="0.25"/>
    <row r="207" s="161" customFormat="1" x14ac:dyDescent="0.25"/>
    <row r="208" s="161" customFormat="1" x14ac:dyDescent="0.25"/>
    <row r="209" s="161" customFormat="1" x14ac:dyDescent="0.25"/>
    <row r="210" s="161" customFormat="1" x14ac:dyDescent="0.25"/>
    <row r="211" s="161" customFormat="1" x14ac:dyDescent="0.25"/>
    <row r="212" s="161" customFormat="1" x14ac:dyDescent="0.25"/>
    <row r="213" s="161" customFormat="1" x14ac:dyDescent="0.25"/>
    <row r="214" s="161" customFormat="1" x14ac:dyDescent="0.25"/>
    <row r="215" s="161" customFormat="1" x14ac:dyDescent="0.25"/>
    <row r="216" s="161" customFormat="1" x14ac:dyDescent="0.25"/>
    <row r="217" s="161" customFormat="1" x14ac:dyDescent="0.25"/>
    <row r="218" s="161" customFormat="1" x14ac:dyDescent="0.25"/>
    <row r="219" s="161" customFormat="1" x14ac:dyDescent="0.25"/>
    <row r="220" s="161" customFormat="1" x14ac:dyDescent="0.25"/>
    <row r="221" s="161" customFormat="1" x14ac:dyDescent="0.25"/>
    <row r="222" s="161" customFormat="1" x14ac:dyDescent="0.25"/>
    <row r="223" s="161" customFormat="1" x14ac:dyDescent="0.25"/>
    <row r="224" s="161" customFormat="1" x14ac:dyDescent="0.25"/>
    <row r="225" s="161" customFormat="1" x14ac:dyDescent="0.25"/>
    <row r="226" s="161" customFormat="1" x14ac:dyDescent="0.25"/>
    <row r="227" s="161" customFormat="1" x14ac:dyDescent="0.25"/>
    <row r="228" s="161" customFormat="1" x14ac:dyDescent="0.25"/>
    <row r="229" s="161" customFormat="1" x14ac:dyDescent="0.25"/>
    <row r="230" s="161" customFormat="1" x14ac:dyDescent="0.25"/>
    <row r="231" s="161" customFormat="1" x14ac:dyDescent="0.25"/>
    <row r="232" s="161" customFormat="1" x14ac:dyDescent="0.25"/>
    <row r="233" s="161" customFormat="1" x14ac:dyDescent="0.25"/>
    <row r="234" s="161" customFormat="1" x14ac:dyDescent="0.25"/>
    <row r="235" s="161" customFormat="1" x14ac:dyDescent="0.25"/>
    <row r="236" s="161" customFormat="1" x14ac:dyDescent="0.25"/>
    <row r="237" s="161" customFormat="1" x14ac:dyDescent="0.25"/>
    <row r="238" s="161" customFormat="1" x14ac:dyDescent="0.25"/>
    <row r="239" s="161" customFormat="1" x14ac:dyDescent="0.25"/>
    <row r="240" s="161" customFormat="1" x14ac:dyDescent="0.25"/>
    <row r="241" s="161" customFormat="1" x14ac:dyDescent="0.25"/>
    <row r="242" s="161" customFormat="1" x14ac:dyDescent="0.25"/>
    <row r="243" s="161" customFormat="1" x14ac:dyDescent="0.25"/>
    <row r="244" s="161" customFormat="1" x14ac:dyDescent="0.25"/>
    <row r="245" s="161" customFormat="1" x14ac:dyDescent="0.25"/>
    <row r="246" s="161" customFormat="1" x14ac:dyDescent="0.25"/>
    <row r="247" s="161" customFormat="1" x14ac:dyDescent="0.25"/>
    <row r="248" s="161" customFormat="1" x14ac:dyDescent="0.25"/>
    <row r="249" s="161" customFormat="1" x14ac:dyDescent="0.25"/>
    <row r="250" s="161" customFormat="1" x14ac:dyDescent="0.25"/>
    <row r="251" s="161" customFormat="1" x14ac:dyDescent="0.25"/>
    <row r="252" s="161" customFormat="1" x14ac:dyDescent="0.25"/>
    <row r="253" s="161" customFormat="1" x14ac:dyDescent="0.25"/>
    <row r="254" s="161" customFormat="1" x14ac:dyDescent="0.25"/>
    <row r="255" s="161" customFormat="1" x14ac:dyDescent="0.25"/>
    <row r="256" s="161" customFormat="1" x14ac:dyDescent="0.25"/>
    <row r="257" s="161" customFormat="1" x14ac:dyDescent="0.25"/>
    <row r="258" s="161" customFormat="1" x14ac:dyDescent="0.25"/>
    <row r="259" s="161" customFormat="1" x14ac:dyDescent="0.25"/>
    <row r="260" s="161" customFormat="1" x14ac:dyDescent="0.25"/>
    <row r="261" s="161" customFormat="1" x14ac:dyDescent="0.25"/>
    <row r="262" s="161" customFormat="1" x14ac:dyDescent="0.25"/>
    <row r="263" s="161" customFormat="1" x14ac:dyDescent="0.25"/>
    <row r="264" s="161" customFormat="1" x14ac:dyDescent="0.25"/>
    <row r="265" s="161" customFormat="1" x14ac:dyDescent="0.25"/>
    <row r="266" s="161" customFormat="1" x14ac:dyDescent="0.25"/>
    <row r="267" s="161" customFormat="1" x14ac:dyDescent="0.25"/>
    <row r="268" s="161" customFormat="1" x14ac:dyDescent="0.25"/>
    <row r="269" s="161" customFormat="1" x14ac:dyDescent="0.25"/>
    <row r="270" s="161" customFormat="1" x14ac:dyDescent="0.25"/>
    <row r="271" s="161" customFormat="1" x14ac:dyDescent="0.25"/>
    <row r="272" s="161" customFormat="1" x14ac:dyDescent="0.25"/>
    <row r="273" s="161" customFormat="1" x14ac:dyDescent="0.25"/>
    <row r="274" s="161" customFormat="1" x14ac:dyDescent="0.25"/>
    <row r="275" s="161" customFormat="1" x14ac:dyDescent="0.25"/>
    <row r="276" s="161" customFormat="1" x14ac:dyDescent="0.25"/>
    <row r="277" s="161" customFormat="1" x14ac:dyDescent="0.25"/>
    <row r="278" s="161" customFormat="1" x14ac:dyDescent="0.25"/>
    <row r="279" s="161" customFormat="1" x14ac:dyDescent="0.25"/>
    <row r="280" s="161" customFormat="1" x14ac:dyDescent="0.25"/>
    <row r="281" s="161" customFormat="1" x14ac:dyDescent="0.25"/>
    <row r="282" s="161" customFormat="1" x14ac:dyDescent="0.25"/>
    <row r="283" s="161" customFormat="1" x14ac:dyDescent="0.25"/>
    <row r="284" s="161" customFormat="1" x14ac:dyDescent="0.25"/>
    <row r="285" s="161" customFormat="1" x14ac:dyDescent="0.25"/>
    <row r="286" s="161" customFormat="1" x14ac:dyDescent="0.25"/>
    <row r="287" s="161" customFormat="1" x14ac:dyDescent="0.25"/>
    <row r="288" s="161" customFormat="1" x14ac:dyDescent="0.25"/>
    <row r="289" s="161" customFormat="1" x14ac:dyDescent="0.25"/>
    <row r="290" s="161" customFormat="1" x14ac:dyDescent="0.25"/>
    <row r="291" s="161" customFormat="1" x14ac:dyDescent="0.25"/>
    <row r="292" s="161" customFormat="1" x14ac:dyDescent="0.25"/>
    <row r="293" s="161" customFormat="1" x14ac:dyDescent="0.25"/>
    <row r="294" s="161" customFormat="1" x14ac:dyDescent="0.25"/>
    <row r="295" s="161" customFormat="1" x14ac:dyDescent="0.25"/>
    <row r="296" s="161" customFormat="1" x14ac:dyDescent="0.25"/>
    <row r="297" s="161" customFormat="1" x14ac:dyDescent="0.25"/>
    <row r="298" s="161" customFormat="1" x14ac:dyDescent="0.25"/>
    <row r="299" s="161" customFormat="1" x14ac:dyDescent="0.25"/>
    <row r="300" s="161" customFormat="1" x14ac:dyDescent="0.25"/>
    <row r="301" s="161" customFormat="1" x14ac:dyDescent="0.25"/>
    <row r="302" s="161" customFormat="1" x14ac:dyDescent="0.25"/>
    <row r="303" s="161" customFormat="1" x14ac:dyDescent="0.25"/>
    <row r="304" s="161" customFormat="1" x14ac:dyDescent="0.25"/>
    <row r="305" s="161" customFormat="1" x14ac:dyDescent="0.25"/>
    <row r="306" s="161" customFormat="1" x14ac:dyDescent="0.25"/>
    <row r="307" s="161" customFormat="1" x14ac:dyDescent="0.25"/>
    <row r="308" s="161" customFormat="1" x14ac:dyDescent="0.25"/>
    <row r="309" s="161" customFormat="1" x14ac:dyDescent="0.25"/>
    <row r="310" s="161" customFormat="1" x14ac:dyDescent="0.25"/>
    <row r="311" s="161" customFormat="1" x14ac:dyDescent="0.25"/>
    <row r="312" s="161" customFormat="1" x14ac:dyDescent="0.25"/>
    <row r="313" s="161" customFormat="1" x14ac:dyDescent="0.25"/>
    <row r="314" s="161" customFormat="1" x14ac:dyDescent="0.25"/>
    <row r="315" s="161" customFormat="1" x14ac:dyDescent="0.25"/>
    <row r="316" s="161" customFormat="1" x14ac:dyDescent="0.25"/>
    <row r="317" s="161" customFormat="1" x14ac:dyDescent="0.25"/>
    <row r="318" s="161" customFormat="1" x14ac:dyDescent="0.25"/>
    <row r="319" s="161" customFormat="1" x14ac:dyDescent="0.25"/>
    <row r="320" s="161" customFormat="1" x14ac:dyDescent="0.25"/>
    <row r="321" s="161" customFormat="1" x14ac:dyDescent="0.25"/>
    <row r="322" s="161" customFormat="1" x14ac:dyDescent="0.25"/>
    <row r="323" s="161" customFormat="1" x14ac:dyDescent="0.25"/>
    <row r="324" s="161" customFormat="1" x14ac:dyDescent="0.25"/>
    <row r="325" s="161" customFormat="1" x14ac:dyDescent="0.25"/>
    <row r="326" s="161" customFormat="1" x14ac:dyDescent="0.25"/>
    <row r="327" s="161" customFormat="1" x14ac:dyDescent="0.25"/>
    <row r="328" s="161" customFormat="1" x14ac:dyDescent="0.25"/>
    <row r="329" s="161" customFormat="1" x14ac:dyDescent="0.25"/>
    <row r="330" s="161" customFormat="1" x14ac:dyDescent="0.25"/>
    <row r="331" s="161" customFormat="1" x14ac:dyDescent="0.25"/>
    <row r="332" s="161" customFormat="1" x14ac:dyDescent="0.25"/>
    <row r="333" s="161" customFormat="1" x14ac:dyDescent="0.25"/>
    <row r="334" s="161" customFormat="1" x14ac:dyDescent="0.25"/>
    <row r="335" s="161" customFormat="1" x14ac:dyDescent="0.25"/>
    <row r="336" s="161" customFormat="1" x14ac:dyDescent="0.25"/>
    <row r="337" s="161" customFormat="1" x14ac:dyDescent="0.25"/>
    <row r="338" s="161" customFormat="1" x14ac:dyDescent="0.25"/>
    <row r="339" s="161" customFormat="1" x14ac:dyDescent="0.25"/>
    <row r="340" s="161" customFormat="1" x14ac:dyDescent="0.25"/>
    <row r="341" s="161" customFormat="1" x14ac:dyDescent="0.25"/>
    <row r="342" s="161" customFormat="1" x14ac:dyDescent="0.25"/>
    <row r="343" s="161" customFormat="1" x14ac:dyDescent="0.25"/>
    <row r="344" s="161" customFormat="1" x14ac:dyDescent="0.25"/>
    <row r="345" s="161" customFormat="1" x14ac:dyDescent="0.25"/>
    <row r="346" s="161" customFormat="1" x14ac:dyDescent="0.25"/>
    <row r="347" s="161" customFormat="1" x14ac:dyDescent="0.25"/>
    <row r="348" s="161" customFormat="1" x14ac:dyDescent="0.25"/>
    <row r="349" s="161" customFormat="1" x14ac:dyDescent="0.25"/>
    <row r="350" s="161" customFormat="1" x14ac:dyDescent="0.25"/>
    <row r="351" s="161" customFormat="1" x14ac:dyDescent="0.25"/>
    <row r="352" s="161" customFormat="1" x14ac:dyDescent="0.25"/>
    <row r="353" s="161" customFormat="1" x14ac:dyDescent="0.25"/>
    <row r="354" s="161" customFormat="1" x14ac:dyDescent="0.25"/>
    <row r="355" s="161" customFormat="1" x14ac:dyDescent="0.25"/>
    <row r="356" s="161" customFormat="1" x14ac:dyDescent="0.25"/>
    <row r="357" s="161" customFormat="1" x14ac:dyDescent="0.25"/>
    <row r="358" s="161" customFormat="1" x14ac:dyDescent="0.25"/>
    <row r="359" s="161" customFormat="1" x14ac:dyDescent="0.25"/>
    <row r="360" s="161" customFormat="1" x14ac:dyDescent="0.25"/>
    <row r="361" s="161" customFormat="1" x14ac:dyDescent="0.25"/>
    <row r="362" s="161" customFormat="1" x14ac:dyDescent="0.25"/>
    <row r="363" s="161" customFormat="1" x14ac:dyDescent="0.25"/>
    <row r="364" s="161" customFormat="1" x14ac:dyDescent="0.25"/>
    <row r="365" s="161" customFormat="1" x14ac:dyDescent="0.25"/>
    <row r="366" s="161" customFormat="1" x14ac:dyDescent="0.25"/>
    <row r="367" s="161" customFormat="1" x14ac:dyDescent="0.25"/>
    <row r="368" s="161" customFormat="1" x14ac:dyDescent="0.25"/>
    <row r="369" s="161" customFormat="1" x14ac:dyDescent="0.25"/>
    <row r="370" s="161" customFormat="1" x14ac:dyDescent="0.25"/>
    <row r="371" s="161" customFormat="1" x14ac:dyDescent="0.25"/>
    <row r="372" s="161" customFormat="1" x14ac:dyDescent="0.25"/>
    <row r="373" s="161" customFormat="1" x14ac:dyDescent="0.25"/>
    <row r="374" s="161" customFormat="1" x14ac:dyDescent="0.25"/>
    <row r="375" s="161" customFormat="1" x14ac:dyDescent="0.25"/>
    <row r="376" s="161" customFormat="1" x14ac:dyDescent="0.25"/>
    <row r="377" s="161" customFormat="1" x14ac:dyDescent="0.25"/>
    <row r="378" s="161" customFormat="1" x14ac:dyDescent="0.25"/>
    <row r="379" s="161" customFormat="1" x14ac:dyDescent="0.25"/>
    <row r="380" s="161" customFormat="1" x14ac:dyDescent="0.25"/>
    <row r="381" s="161" customFormat="1" x14ac:dyDescent="0.25"/>
    <row r="382" s="161" customFormat="1" x14ac:dyDescent="0.25"/>
    <row r="383" s="161" customFormat="1" x14ac:dyDescent="0.25"/>
    <row r="384" s="161" customFormat="1" x14ac:dyDescent="0.25"/>
    <row r="385" s="161" customFormat="1" x14ac:dyDescent="0.25"/>
    <row r="386" s="161" customFormat="1" x14ac:dyDescent="0.25"/>
    <row r="387" s="161" customFormat="1" x14ac:dyDescent="0.25"/>
    <row r="388" s="161" customFormat="1" x14ac:dyDescent="0.25"/>
    <row r="389" s="161" customFormat="1" x14ac:dyDescent="0.25"/>
    <row r="390" s="161" customFormat="1" x14ac:dyDescent="0.25"/>
    <row r="391" s="161" customFormat="1" x14ac:dyDescent="0.25"/>
    <row r="392" s="161" customFormat="1" x14ac:dyDescent="0.25"/>
    <row r="393" s="161" customFormat="1" x14ac:dyDescent="0.25"/>
    <row r="394" s="161" customFormat="1" x14ac:dyDescent="0.25"/>
    <row r="395" s="161" customFormat="1" x14ac:dyDescent="0.25"/>
    <row r="396" s="161" customFormat="1" x14ac:dyDescent="0.25"/>
    <row r="397" s="161" customFormat="1" x14ac:dyDescent="0.25"/>
    <row r="398" s="161" customFormat="1" x14ac:dyDescent="0.25"/>
    <row r="399" s="161" customFormat="1" x14ac:dyDescent="0.25"/>
    <row r="400" s="161" customFormat="1" x14ac:dyDescent="0.25"/>
    <row r="401" s="161" customFormat="1" x14ac:dyDescent="0.25"/>
    <row r="402" s="161" customFormat="1" x14ac:dyDescent="0.25"/>
    <row r="403" s="161" customFormat="1" x14ac:dyDescent="0.25"/>
    <row r="404" s="161" customFormat="1" x14ac:dyDescent="0.25"/>
    <row r="405" s="161" customFormat="1" x14ac:dyDescent="0.25"/>
    <row r="406" s="161" customFormat="1" x14ac:dyDescent="0.25"/>
    <row r="407" s="161" customFormat="1" x14ac:dyDescent="0.25"/>
    <row r="408" s="161" customFormat="1" x14ac:dyDescent="0.25"/>
    <row r="409" s="161" customFormat="1" x14ac:dyDescent="0.25"/>
    <row r="410" s="161" customFormat="1" x14ac:dyDescent="0.25"/>
    <row r="411" s="161" customFormat="1" x14ac:dyDescent="0.25"/>
    <row r="412" s="161" customFormat="1" x14ac:dyDescent="0.25"/>
    <row r="413" s="161" customFormat="1" x14ac:dyDescent="0.25"/>
    <row r="414" s="161" customFormat="1" x14ac:dyDescent="0.25"/>
    <row r="415" s="161" customFormat="1" x14ac:dyDescent="0.25"/>
    <row r="416" s="161" customFormat="1" x14ac:dyDescent="0.25"/>
    <row r="417" s="161" customFormat="1" x14ac:dyDescent="0.25"/>
    <row r="418" s="161" customFormat="1" x14ac:dyDescent="0.25"/>
    <row r="419" s="161" customFormat="1" x14ac:dyDescent="0.25"/>
    <row r="420" s="161" customFormat="1" x14ac:dyDescent="0.25"/>
    <row r="421" s="161" customFormat="1" x14ac:dyDescent="0.25"/>
    <row r="422" s="161" customFormat="1" x14ac:dyDescent="0.25"/>
    <row r="423" s="161" customFormat="1" x14ac:dyDescent="0.25"/>
    <row r="424" s="161" customFormat="1" x14ac:dyDescent="0.25"/>
    <row r="425" s="161" customFormat="1" x14ac:dyDescent="0.25"/>
    <row r="426" s="161" customFormat="1" x14ac:dyDescent="0.25"/>
    <row r="427" s="161" customFormat="1" x14ac:dyDescent="0.25"/>
    <row r="428" s="161" customFormat="1" x14ac:dyDescent="0.25"/>
    <row r="429" s="161" customFormat="1" x14ac:dyDescent="0.25"/>
    <row r="430" s="161" customFormat="1" x14ac:dyDescent="0.25"/>
    <row r="431" s="161" customFormat="1" x14ac:dyDescent="0.25"/>
    <row r="432" s="161" customFormat="1" x14ac:dyDescent="0.25"/>
    <row r="433" s="161" customFormat="1" x14ac:dyDescent="0.25"/>
    <row r="434" s="161" customFormat="1" x14ac:dyDescent="0.25"/>
    <row r="435" s="161" customFormat="1" x14ac:dyDescent="0.25"/>
    <row r="436" s="161" customFormat="1" x14ac:dyDescent="0.25"/>
    <row r="437" s="161" customFormat="1" x14ac:dyDescent="0.25"/>
    <row r="438" s="161" customFormat="1" x14ac:dyDescent="0.25"/>
    <row r="439" s="161" customFormat="1" x14ac:dyDescent="0.25"/>
    <row r="440" s="161" customFormat="1" x14ac:dyDescent="0.25"/>
    <row r="441" s="161" customFormat="1" x14ac:dyDescent="0.25"/>
    <row r="442" s="161" customFormat="1" x14ac:dyDescent="0.25"/>
    <row r="443" s="161" customFormat="1" x14ac:dyDescent="0.25"/>
    <row r="444" s="161" customFormat="1" x14ac:dyDescent="0.25"/>
    <row r="445" s="161" customFormat="1" x14ac:dyDescent="0.25"/>
    <row r="446" s="161" customFormat="1" x14ac:dyDescent="0.25"/>
    <row r="447" s="161" customFormat="1" x14ac:dyDescent="0.25"/>
    <row r="448" s="161" customFormat="1" x14ac:dyDescent="0.25"/>
    <row r="449" s="161" customFormat="1" x14ac:dyDescent="0.25"/>
    <row r="450" s="161" customFormat="1" x14ac:dyDescent="0.25"/>
    <row r="451" s="161" customFormat="1" x14ac:dyDescent="0.25"/>
    <row r="452" s="161" customFormat="1" x14ac:dyDescent="0.25"/>
    <row r="453" s="161" customFormat="1" x14ac:dyDescent="0.25"/>
    <row r="454" s="161" customFormat="1" x14ac:dyDescent="0.25"/>
    <row r="455" s="161" customFormat="1" x14ac:dyDescent="0.25"/>
    <row r="456" s="161" customFormat="1" x14ac:dyDescent="0.25"/>
    <row r="457" s="161" customFormat="1" x14ac:dyDescent="0.25"/>
    <row r="458" s="161" customFormat="1" x14ac:dyDescent="0.25"/>
    <row r="459" s="161" customFormat="1" x14ac:dyDescent="0.25"/>
    <row r="460" s="161" customFormat="1" x14ac:dyDescent="0.25"/>
    <row r="461" s="161" customFormat="1" x14ac:dyDescent="0.25"/>
    <row r="462" s="161" customFormat="1" x14ac:dyDescent="0.25"/>
    <row r="463" s="161" customFormat="1" x14ac:dyDescent="0.25"/>
    <row r="464" s="161" customFormat="1" x14ac:dyDescent="0.25"/>
    <row r="465" s="161" customFormat="1" x14ac:dyDescent="0.25"/>
    <row r="466" s="161" customFormat="1" x14ac:dyDescent="0.25"/>
    <row r="467" s="161" customFormat="1" x14ac:dyDescent="0.25"/>
    <row r="468" s="161" customFormat="1" x14ac:dyDescent="0.25"/>
    <row r="469" s="161" customFormat="1" x14ac:dyDescent="0.25"/>
    <row r="470" s="161" customFormat="1" x14ac:dyDescent="0.25"/>
    <row r="471" s="161" customFormat="1" x14ac:dyDescent="0.25"/>
    <row r="472" s="161" customFormat="1" x14ac:dyDescent="0.25"/>
    <row r="473" s="161" customFormat="1" x14ac:dyDescent="0.25"/>
    <row r="474" s="161" customFormat="1" x14ac:dyDescent="0.25"/>
    <row r="475" s="161" customFormat="1" x14ac:dyDescent="0.25"/>
    <row r="476" s="161" customFormat="1" x14ac:dyDescent="0.25"/>
    <row r="477" s="161" customFormat="1" x14ac:dyDescent="0.25"/>
    <row r="478" s="161" customFormat="1" x14ac:dyDescent="0.25"/>
    <row r="479" s="161" customFormat="1" x14ac:dyDescent="0.25"/>
    <row r="480" s="161" customFormat="1" x14ac:dyDescent="0.25"/>
    <row r="481" s="161" customFormat="1" x14ac:dyDescent="0.25"/>
    <row r="482" s="161" customFormat="1" x14ac:dyDescent="0.25"/>
    <row r="483" s="161" customFormat="1" x14ac:dyDescent="0.25"/>
    <row r="484" s="161" customFormat="1" x14ac:dyDescent="0.25"/>
    <row r="485" s="161" customFormat="1" x14ac:dyDescent="0.25"/>
    <row r="486" s="161" customFormat="1" x14ac:dyDescent="0.25"/>
    <row r="487" s="161" customFormat="1" x14ac:dyDescent="0.25"/>
    <row r="488" s="161" customFormat="1" x14ac:dyDescent="0.25"/>
    <row r="489" s="161" customFormat="1" x14ac:dyDescent="0.25"/>
    <row r="490" s="161" customFormat="1" x14ac:dyDescent="0.25"/>
    <row r="491" s="161" customFormat="1" x14ac:dyDescent="0.25"/>
    <row r="492" s="161" customFormat="1" x14ac:dyDescent="0.25"/>
    <row r="493" s="161" customFormat="1" x14ac:dyDescent="0.25"/>
    <row r="494" s="161" customFormat="1" x14ac:dyDescent="0.25"/>
    <row r="495" s="161" customFormat="1" x14ac:dyDescent="0.25"/>
    <row r="496" s="161" customFormat="1" x14ac:dyDescent="0.25"/>
    <row r="497" s="161" customFormat="1" x14ac:dyDescent="0.25"/>
    <row r="498" s="161" customFormat="1" x14ac:dyDescent="0.25"/>
    <row r="499" s="161" customFormat="1" x14ac:dyDescent="0.25"/>
    <row r="500" s="161" customFormat="1" x14ac:dyDescent="0.25"/>
    <row r="501" s="161" customFormat="1" x14ac:dyDescent="0.25"/>
    <row r="502" s="161" customFormat="1" x14ac:dyDescent="0.25"/>
    <row r="503" s="161" customFormat="1" x14ac:dyDescent="0.25"/>
    <row r="504" s="161" customFormat="1" x14ac:dyDescent="0.25"/>
    <row r="505" s="161" customFormat="1" x14ac:dyDescent="0.25"/>
    <row r="506" s="161" customFormat="1" x14ac:dyDescent="0.25"/>
    <row r="507" s="161" customFormat="1" x14ac:dyDescent="0.25"/>
    <row r="508" s="161" customFormat="1" x14ac:dyDescent="0.25"/>
    <row r="509" s="161" customFormat="1" x14ac:dyDescent="0.25"/>
    <row r="510" s="161" customFormat="1" x14ac:dyDescent="0.25"/>
    <row r="511" s="161" customFormat="1" x14ac:dyDescent="0.25"/>
    <row r="512" s="161" customFormat="1" x14ac:dyDescent="0.25"/>
    <row r="513" s="161" customFormat="1" x14ac:dyDescent="0.25"/>
    <row r="514" s="161" customFormat="1" x14ac:dyDescent="0.25"/>
    <row r="515" s="161" customFormat="1" x14ac:dyDescent="0.25"/>
    <row r="516" s="161" customFormat="1" x14ac:dyDescent="0.25"/>
    <row r="517" s="161" customFormat="1" x14ac:dyDescent="0.25"/>
    <row r="518" s="161" customFormat="1" x14ac:dyDescent="0.25"/>
    <row r="519" s="161" customFormat="1" x14ac:dyDescent="0.25"/>
    <row r="520" s="161" customFormat="1" x14ac:dyDescent="0.25"/>
    <row r="521" s="161" customFormat="1" x14ac:dyDescent="0.25"/>
    <row r="522" s="161" customFormat="1" x14ac:dyDescent="0.25"/>
  </sheetData>
  <sheetProtection algorithmName="SHA-512" hashValue="j+0g3cLusz5ezcXRnBYFDmsx7abln7ZhRfjTinnJe5ON7uC5rKPpdGt5tBJQNpJywpQ/iUtqv7vOLCQwFqpgqw==" saltValue="IYMqSjVBdYbm7hGxqNeQ/Q==" spinCount="100000" sheet="1" objects="1" scenarios="1"/>
  <mergeCells count="8">
    <mergeCell ref="D22:G22"/>
    <mergeCell ref="D10:G10"/>
    <mergeCell ref="I10:L10"/>
    <mergeCell ref="D5:L6"/>
    <mergeCell ref="E7:K7"/>
    <mergeCell ref="I12:L18"/>
    <mergeCell ref="D16:G16"/>
    <mergeCell ref="I19:L19"/>
  </mergeCells>
  <hyperlinks>
    <hyperlink ref="D12" location="'VDO INT.SIMPLE'!B13" display="VDO"/>
    <hyperlink ref="G12" location="'VNE. INTERES SIMPLE'!E13" display="VNE"/>
    <hyperlink ref="D18" location="'VDO INTS.COMPUESTO'!B19" display="VDO"/>
    <hyperlink ref="G18" location="'VNE INT.COMPUESTO'!E19" display="VNE"/>
    <hyperlink ref="I10:L10" location="TASAS!C23" display="CONVERSIÓN DE TASAS"/>
    <hyperlink ref="I19:L19" location="PRÉSTAMOS!I19" display="CALCULADORA DE PRÉSTAMOS"/>
  </hyperlinks>
  <pageMargins left="0.7" right="0.7" top="0.75" bottom="0.75" header="0.3" footer="0.3"/>
  <pageSetup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94"/>
  <sheetViews>
    <sheetView topLeftCell="D1" zoomScale="70" zoomScaleNormal="70" zoomScalePageLayoutView="70" workbookViewId="0">
      <selection activeCell="R13" sqref="R13"/>
    </sheetView>
  </sheetViews>
  <sheetFormatPr baseColWidth="10" defaultColWidth="10.85546875" defaultRowHeight="15" x14ac:dyDescent="0.25"/>
  <cols>
    <col min="1" max="1" width="1.140625" style="1" customWidth="1"/>
    <col min="2" max="2" width="1.42578125" style="1" customWidth="1"/>
    <col min="3" max="3" width="2.42578125" style="1" customWidth="1"/>
    <col min="4" max="4" width="6.28515625" style="1" customWidth="1"/>
    <col min="5" max="5" width="20.85546875" style="1" customWidth="1"/>
    <col min="6" max="6" width="2.7109375" style="1" customWidth="1"/>
    <col min="7" max="7" width="6.28515625" style="1" customWidth="1"/>
    <col min="8" max="8" width="20.85546875" style="1" customWidth="1"/>
    <col min="9" max="9" width="2.85546875" style="1" customWidth="1"/>
    <col min="10" max="10" width="10.85546875" style="1"/>
    <col min="11" max="11" width="1.42578125" style="1" customWidth="1"/>
    <col min="12" max="12" width="6.85546875" style="1" customWidth="1"/>
    <col min="13" max="13" width="20.85546875" style="1" customWidth="1"/>
    <col min="14" max="14" width="3.7109375" style="1" customWidth="1"/>
    <col min="15" max="15" width="6.28515625" style="1" customWidth="1"/>
    <col min="16" max="16" width="20.85546875" style="1" customWidth="1"/>
    <col min="17" max="17" width="3.42578125" style="1" customWidth="1"/>
    <col min="18" max="70" width="10.85546875" style="172"/>
    <col min="71" max="16384" width="10.85546875" style="1"/>
  </cols>
  <sheetData>
    <row r="1" spans="1:20" ht="5.25" customHeight="1" x14ac:dyDescent="0.25">
      <c r="A1" s="15"/>
      <c r="B1" s="15"/>
      <c r="C1" s="15"/>
      <c r="D1" s="15"/>
      <c r="E1" s="15"/>
      <c r="F1" s="15"/>
      <c r="G1" s="15"/>
      <c r="H1" s="15"/>
      <c r="I1" s="15"/>
      <c r="J1" s="15"/>
      <c r="K1" s="15"/>
      <c r="L1" s="15"/>
      <c r="M1" s="15"/>
      <c r="N1" s="15"/>
      <c r="O1" s="15"/>
      <c r="P1" s="15"/>
      <c r="Q1" s="15"/>
    </row>
    <row r="2" spans="1:20" ht="36.75" x14ac:dyDescent="0.7">
      <c r="A2" s="15"/>
      <c r="B2" s="15"/>
      <c r="C2" s="120" t="s">
        <v>36</v>
      </c>
      <c r="D2" s="120"/>
      <c r="E2" s="120"/>
      <c r="F2" s="120"/>
      <c r="G2" s="120"/>
      <c r="H2" s="120"/>
      <c r="I2" s="120"/>
      <c r="J2" s="120"/>
      <c r="K2" s="120"/>
      <c r="L2" s="120"/>
      <c r="M2" s="120"/>
      <c r="N2" s="120"/>
      <c r="O2" s="120"/>
      <c r="P2" s="120"/>
      <c r="Q2" s="15"/>
    </row>
    <row r="3" spans="1:20" ht="7.5" customHeight="1" x14ac:dyDescent="0.25">
      <c r="A3" s="5"/>
      <c r="B3" s="5"/>
      <c r="C3" s="5"/>
      <c r="D3" s="5"/>
      <c r="E3" s="5"/>
      <c r="F3" s="5"/>
      <c r="G3" s="5"/>
      <c r="H3" s="5"/>
      <c r="I3" s="5"/>
      <c r="J3" s="5"/>
      <c r="K3" s="5"/>
      <c r="L3" s="5"/>
      <c r="M3" s="5"/>
      <c r="N3" s="5"/>
      <c r="O3" s="5"/>
      <c r="P3" s="5"/>
      <c r="Q3" s="5"/>
    </row>
    <row r="4" spans="1:20" ht="5.25" customHeight="1" x14ac:dyDescent="0.25">
      <c r="A4" s="15"/>
      <c r="B4" s="15"/>
      <c r="C4" s="16"/>
      <c r="D4" s="16"/>
      <c r="E4" s="33"/>
      <c r="F4" s="33"/>
      <c r="G4" s="33"/>
      <c r="H4" s="33"/>
      <c r="I4" s="16"/>
      <c r="J4" s="16"/>
      <c r="K4" s="15"/>
      <c r="L4" s="19"/>
      <c r="M4" s="19"/>
      <c r="N4" s="19"/>
      <c r="O4" s="19"/>
      <c r="P4" s="19"/>
      <c r="Q4" s="15"/>
    </row>
    <row r="5" spans="1:20" ht="27" customHeight="1" thickBot="1" x14ac:dyDescent="0.3">
      <c r="A5" s="15"/>
      <c r="B5" s="15"/>
      <c r="C5" s="15"/>
      <c r="D5" s="119" t="s">
        <v>0</v>
      </c>
      <c r="E5" s="119"/>
      <c r="F5" s="119"/>
      <c r="G5" s="119"/>
      <c r="H5" s="119"/>
      <c r="I5" s="15"/>
      <c r="J5" s="15"/>
      <c r="K5" s="15"/>
      <c r="L5" s="125" t="s">
        <v>1</v>
      </c>
      <c r="M5" s="125"/>
      <c r="N5" s="125"/>
      <c r="O5" s="125"/>
      <c r="P5" s="125"/>
      <c r="Q5" s="15"/>
    </row>
    <row r="6" spans="1:20" ht="15.75" thickBot="1" x14ac:dyDescent="0.3">
      <c r="A6" s="15"/>
      <c r="B6" s="15"/>
      <c r="C6" s="15"/>
      <c r="D6" s="123" t="s">
        <v>6</v>
      </c>
      <c r="E6" s="124"/>
      <c r="F6" s="15"/>
      <c r="G6" s="123" t="s">
        <v>7</v>
      </c>
      <c r="H6" s="124"/>
      <c r="I6" s="15"/>
      <c r="J6" s="34" t="s">
        <v>8</v>
      </c>
      <c r="K6" s="15"/>
      <c r="L6" s="123" t="s">
        <v>6</v>
      </c>
      <c r="M6" s="124"/>
      <c r="N6" s="15"/>
      <c r="O6" s="123" t="s">
        <v>7</v>
      </c>
      <c r="P6" s="124"/>
      <c r="Q6" s="15"/>
    </row>
    <row r="7" spans="1:20" ht="15.75" thickBot="1" x14ac:dyDescent="0.3">
      <c r="A7" s="15"/>
      <c r="B7" s="15"/>
      <c r="C7" s="15"/>
      <c r="D7" s="23">
        <v>1</v>
      </c>
      <c r="E7" s="26">
        <v>10</v>
      </c>
      <c r="F7" s="15"/>
      <c r="G7" s="24">
        <v>7</v>
      </c>
      <c r="H7" s="26">
        <v>24</v>
      </c>
      <c r="I7" s="20"/>
      <c r="J7" s="25">
        <v>56</v>
      </c>
      <c r="K7" s="15"/>
      <c r="L7" s="24">
        <v>1</v>
      </c>
      <c r="M7" s="28">
        <v>8</v>
      </c>
      <c r="N7" s="15"/>
      <c r="O7" s="24">
        <v>7</v>
      </c>
      <c r="P7" s="28">
        <v>1</v>
      </c>
      <c r="Q7" s="15"/>
    </row>
    <row r="8" spans="1:20" ht="15.75" thickBot="1" x14ac:dyDescent="0.3">
      <c r="A8" s="15"/>
      <c r="B8" s="15"/>
      <c r="C8" s="15"/>
      <c r="D8" s="21"/>
      <c r="E8" s="27"/>
      <c r="F8" s="15"/>
      <c r="G8" s="22"/>
      <c r="H8" s="27"/>
      <c r="I8" s="20"/>
      <c r="J8" s="20"/>
      <c r="K8" s="15"/>
      <c r="L8" s="22"/>
      <c r="M8" s="27"/>
      <c r="N8" s="15"/>
      <c r="O8" s="22"/>
      <c r="P8" s="27"/>
      <c r="Q8" s="15"/>
    </row>
    <row r="9" spans="1:20" ht="15.75" thickBot="1" x14ac:dyDescent="0.3">
      <c r="A9" s="15"/>
      <c r="B9" s="15"/>
      <c r="C9" s="15"/>
      <c r="D9" s="23">
        <v>2</v>
      </c>
      <c r="E9" s="26">
        <v>10</v>
      </c>
      <c r="F9" s="15"/>
      <c r="G9" s="24">
        <v>8</v>
      </c>
      <c r="H9" s="26">
        <v>32</v>
      </c>
      <c r="I9" s="20"/>
      <c r="J9" s="20"/>
      <c r="K9" s="15"/>
      <c r="L9" s="24">
        <v>2</v>
      </c>
      <c r="M9" s="28">
        <v>8</v>
      </c>
      <c r="N9" s="15"/>
      <c r="O9" s="24">
        <v>8</v>
      </c>
      <c r="P9" s="28">
        <v>2</v>
      </c>
      <c r="Q9" s="15"/>
      <c r="S9" s="161"/>
    </row>
    <row r="10" spans="1:20" ht="15.75" thickBot="1" x14ac:dyDescent="0.3">
      <c r="A10" s="15"/>
      <c r="B10" s="15"/>
      <c r="C10" s="15"/>
      <c r="D10" s="21"/>
      <c r="E10" s="27"/>
      <c r="F10" s="15"/>
      <c r="G10" s="22"/>
      <c r="H10" s="27"/>
      <c r="I10" s="20"/>
      <c r="J10" s="20"/>
      <c r="K10" s="15"/>
      <c r="L10" s="22"/>
      <c r="M10" s="27"/>
      <c r="N10" s="15"/>
      <c r="O10" s="22"/>
      <c r="P10" s="27"/>
      <c r="Q10" s="15"/>
    </row>
    <row r="11" spans="1:20" ht="15.75" thickBot="1" x14ac:dyDescent="0.3">
      <c r="A11" s="15"/>
      <c r="B11" s="15"/>
      <c r="C11" s="15"/>
      <c r="D11" s="23">
        <v>3</v>
      </c>
      <c r="E11" s="26">
        <v>10</v>
      </c>
      <c r="F11" s="15"/>
      <c r="G11" s="24">
        <v>9</v>
      </c>
      <c r="H11" s="26">
        <v>5</v>
      </c>
      <c r="I11" s="20"/>
      <c r="J11" s="20"/>
      <c r="K11" s="15"/>
      <c r="L11" s="24">
        <v>3</v>
      </c>
      <c r="M11" s="28">
        <v>3</v>
      </c>
      <c r="N11" s="15"/>
      <c r="O11" s="24">
        <v>9</v>
      </c>
      <c r="P11" s="28">
        <v>3</v>
      </c>
      <c r="Q11" s="15"/>
    </row>
    <row r="12" spans="1:20" ht="15.75" thickBot="1" x14ac:dyDescent="0.3">
      <c r="A12" s="15"/>
      <c r="B12" s="15"/>
      <c r="C12" s="15"/>
      <c r="D12" s="21"/>
      <c r="E12" s="27"/>
      <c r="F12" s="15"/>
      <c r="G12" s="22"/>
      <c r="H12" s="27"/>
      <c r="I12" s="20"/>
      <c r="J12" s="20"/>
      <c r="K12" s="15"/>
      <c r="L12" s="22"/>
      <c r="M12" s="27"/>
      <c r="N12" s="15"/>
      <c r="O12" s="22"/>
      <c r="P12" s="27"/>
      <c r="Q12" s="15"/>
      <c r="T12" s="161"/>
    </row>
    <row r="13" spans="1:20" ht="15.75" thickBot="1" x14ac:dyDescent="0.3">
      <c r="A13" s="15"/>
      <c r="B13" s="15"/>
      <c r="C13" s="15"/>
      <c r="D13" s="23">
        <v>4</v>
      </c>
      <c r="E13" s="26">
        <v>10</v>
      </c>
      <c r="F13" s="15"/>
      <c r="G13" s="24">
        <v>10</v>
      </c>
      <c r="H13" s="26">
        <v>65</v>
      </c>
      <c r="I13" s="20"/>
      <c r="J13" s="20"/>
      <c r="K13" s="15"/>
      <c r="L13" s="24">
        <v>4</v>
      </c>
      <c r="M13" s="28">
        <v>2</v>
      </c>
      <c r="N13" s="15"/>
      <c r="O13" s="24">
        <v>10</v>
      </c>
      <c r="P13" s="28">
        <v>1</v>
      </c>
      <c r="Q13" s="15"/>
    </row>
    <row r="14" spans="1:20" ht="15.75" thickBot="1" x14ac:dyDescent="0.3">
      <c r="A14" s="15"/>
      <c r="B14" s="15"/>
      <c r="C14" s="15"/>
      <c r="D14" s="21"/>
      <c r="E14" s="27"/>
      <c r="F14" s="15"/>
      <c r="G14" s="22"/>
      <c r="H14" s="27"/>
      <c r="I14" s="20"/>
      <c r="J14" s="20"/>
      <c r="K14" s="15"/>
      <c r="L14" s="22"/>
      <c r="M14" s="27"/>
      <c r="N14" s="15"/>
      <c r="O14" s="22"/>
      <c r="P14" s="27"/>
      <c r="Q14" s="15"/>
    </row>
    <row r="15" spans="1:20" ht="15.75" thickBot="1" x14ac:dyDescent="0.3">
      <c r="A15" s="15"/>
      <c r="B15" s="15"/>
      <c r="C15" s="15"/>
      <c r="D15" s="23">
        <v>5</v>
      </c>
      <c r="E15" s="26">
        <v>10</v>
      </c>
      <c r="F15" s="15"/>
      <c r="G15" s="24">
        <v>11</v>
      </c>
      <c r="H15" s="26">
        <v>23</v>
      </c>
      <c r="I15" s="20"/>
      <c r="J15" s="20"/>
      <c r="K15" s="15"/>
      <c r="L15" s="24">
        <v>5</v>
      </c>
      <c r="M15" s="28">
        <v>0.5</v>
      </c>
      <c r="N15" s="15"/>
      <c r="O15" s="24">
        <v>11</v>
      </c>
      <c r="P15" s="28">
        <v>4</v>
      </c>
      <c r="Q15" s="15"/>
    </row>
    <row r="16" spans="1:20" ht="15.75" thickBot="1" x14ac:dyDescent="0.3">
      <c r="A16" s="15"/>
      <c r="B16" s="15"/>
      <c r="C16" s="15"/>
      <c r="D16" s="21"/>
      <c r="E16" s="27"/>
      <c r="F16" s="15"/>
      <c r="G16" s="22"/>
      <c r="H16" s="27"/>
      <c r="I16" s="20"/>
      <c r="J16" s="20"/>
      <c r="K16" s="15"/>
      <c r="L16" s="22"/>
      <c r="M16" s="27"/>
      <c r="N16" s="15"/>
      <c r="O16" s="22"/>
      <c r="P16" s="27"/>
      <c r="Q16" s="15"/>
    </row>
    <row r="17" spans="1:17" ht="15.75" thickBot="1" x14ac:dyDescent="0.3">
      <c r="A17" s="15"/>
      <c r="B17" s="15"/>
      <c r="C17" s="15"/>
      <c r="D17" s="23">
        <v>6</v>
      </c>
      <c r="E17" s="26">
        <v>10</v>
      </c>
      <c r="F17" s="15"/>
      <c r="G17" s="24">
        <v>12</v>
      </c>
      <c r="H17" s="26">
        <v>89</v>
      </c>
      <c r="I17" s="20"/>
      <c r="J17" s="20"/>
      <c r="K17" s="15"/>
      <c r="L17" s="24">
        <v>6</v>
      </c>
      <c r="M17" s="28">
        <v>0.3</v>
      </c>
      <c r="N17" s="15"/>
      <c r="O17" s="24">
        <v>12</v>
      </c>
      <c r="P17" s="28">
        <v>5</v>
      </c>
      <c r="Q17" s="15"/>
    </row>
    <row r="18" spans="1:17" ht="7.5" customHeight="1" x14ac:dyDescent="0.25">
      <c r="A18" s="15"/>
      <c r="B18" s="15"/>
      <c r="C18" s="15"/>
      <c r="D18" s="15"/>
      <c r="E18" s="15"/>
      <c r="F18" s="15"/>
      <c r="G18" s="15"/>
      <c r="H18" s="20"/>
      <c r="I18" s="20"/>
      <c r="J18" s="20"/>
      <c r="K18" s="15"/>
      <c r="L18" s="15"/>
      <c r="M18" s="15"/>
      <c r="N18" s="15"/>
      <c r="O18" s="15"/>
      <c r="P18" s="20"/>
      <c r="Q18" s="15"/>
    </row>
    <row r="19" spans="1:17" ht="4.5" customHeight="1" x14ac:dyDescent="0.25">
      <c r="A19" s="15"/>
      <c r="B19" s="15"/>
      <c r="C19" s="15"/>
      <c r="D19" s="15"/>
      <c r="E19" s="15"/>
      <c r="F19" s="15"/>
      <c r="G19" s="15"/>
      <c r="H19" s="20"/>
      <c r="I19" s="20"/>
      <c r="J19" s="20"/>
      <c r="K19" s="15"/>
      <c r="L19" s="15"/>
      <c r="M19" s="15"/>
      <c r="N19" s="15"/>
      <c r="O19" s="15"/>
      <c r="P19" s="15"/>
      <c r="Q19" s="15"/>
    </row>
    <row r="20" spans="1:17" ht="11.25" customHeight="1" x14ac:dyDescent="0.25">
      <c r="A20" s="15"/>
      <c r="B20" s="15"/>
      <c r="C20" s="15"/>
      <c r="D20" s="119" t="s">
        <v>2</v>
      </c>
      <c r="E20" s="119"/>
      <c r="F20" s="119"/>
      <c r="G20" s="119"/>
      <c r="H20" s="119"/>
      <c r="I20" s="15"/>
      <c r="J20" s="15"/>
      <c r="K20" s="15"/>
      <c r="L20" s="15"/>
      <c r="M20" s="15"/>
      <c r="N20" s="15"/>
      <c r="O20" s="15"/>
      <c r="P20" s="15"/>
      <c r="Q20" s="15"/>
    </row>
    <row r="21" spans="1:17" ht="15.75" thickBot="1" x14ac:dyDescent="0.3">
      <c r="A21" s="15"/>
      <c r="B21" s="15"/>
      <c r="C21" s="15"/>
      <c r="D21" s="119"/>
      <c r="E21" s="119"/>
      <c r="F21" s="119"/>
      <c r="G21" s="119"/>
      <c r="H21" s="119"/>
      <c r="I21" s="15"/>
      <c r="J21" s="15"/>
      <c r="K21" s="15"/>
      <c r="L21" s="15"/>
      <c r="M21" s="15"/>
      <c r="N21" s="15"/>
      <c r="O21" s="15"/>
      <c r="P21" s="15"/>
      <c r="Q21" s="15"/>
    </row>
    <row r="22" spans="1:17" ht="15.75" thickBot="1" x14ac:dyDescent="0.3">
      <c r="A22" s="15"/>
      <c r="B22" s="15"/>
      <c r="C22" s="15"/>
      <c r="D22" s="121" t="s">
        <v>6</v>
      </c>
      <c r="E22" s="122"/>
      <c r="F22" s="15"/>
      <c r="G22" s="121" t="s">
        <v>7</v>
      </c>
      <c r="H22" s="122"/>
      <c r="I22" s="15"/>
      <c r="J22" s="15"/>
      <c r="K22" s="15"/>
      <c r="L22" s="15"/>
      <c r="M22" s="15"/>
      <c r="N22" s="15"/>
      <c r="O22" s="15"/>
      <c r="P22" s="15"/>
      <c r="Q22" s="15"/>
    </row>
    <row r="23" spans="1:17" ht="15.75" thickBot="1" x14ac:dyDescent="0.3">
      <c r="A23" s="15"/>
      <c r="B23" s="15"/>
      <c r="C23" s="15"/>
      <c r="D23" s="23">
        <v>1</v>
      </c>
      <c r="E23" s="30">
        <v>0.05</v>
      </c>
      <c r="F23" s="15"/>
      <c r="G23" s="23">
        <v>7</v>
      </c>
      <c r="H23" s="31">
        <v>0.15</v>
      </c>
      <c r="I23" s="15"/>
      <c r="J23" s="15"/>
      <c r="K23" s="15"/>
      <c r="L23" s="15"/>
      <c r="M23" s="15"/>
      <c r="N23" s="116"/>
      <c r="O23" s="116"/>
      <c r="P23" s="116"/>
      <c r="Q23" s="116"/>
    </row>
    <row r="24" spans="1:17" ht="15.75" thickBot="1" x14ac:dyDescent="0.3">
      <c r="A24" s="15"/>
      <c r="B24" s="15"/>
      <c r="C24" s="15"/>
      <c r="D24" s="21"/>
      <c r="E24" s="29"/>
      <c r="F24" s="15"/>
      <c r="G24" s="21"/>
      <c r="H24" s="32"/>
      <c r="I24" s="15"/>
      <c r="J24" s="15"/>
      <c r="K24" s="15"/>
      <c r="L24" s="15"/>
      <c r="M24" s="15"/>
      <c r="N24" s="116"/>
      <c r="O24" s="116"/>
      <c r="P24" s="116"/>
      <c r="Q24" s="116"/>
    </row>
    <row r="25" spans="1:17" ht="16.5" customHeight="1" thickBot="1" x14ac:dyDescent="0.3">
      <c r="A25" s="15"/>
      <c r="B25" s="15"/>
      <c r="C25" s="15"/>
      <c r="D25" s="23">
        <v>2</v>
      </c>
      <c r="E25" s="30">
        <v>0.02</v>
      </c>
      <c r="F25" s="15"/>
      <c r="G25" s="23">
        <v>8</v>
      </c>
      <c r="H25" s="31">
        <v>0.1</v>
      </c>
      <c r="I25" s="15"/>
      <c r="J25" s="15"/>
      <c r="K25" s="117" t="s">
        <v>26</v>
      </c>
      <c r="L25" s="118"/>
      <c r="M25" s="35">
        <f>(E7*(1+((M7/12)*E23)))+(E9*(1+((M9/12)*E25)))+(E11*(1+((M11/12)*E27)))+(E13*(1+((M13/12)*E29)))+(E15*(1+((M15/12)*E31)))+(E17*(1+((M17/12)*E33)))+J7+(H7/(1+((P7/12)*H23)))+(H9/((1+(P9/12)*H25)))+(H11/((1+(P11/12)*H27)))+(H13/((1+(P13/12)*H29)))+(H15/((1+(P15/12)*H31)))+(H17/((1+(P17/12)*H33)))</f>
        <v>353.15067833849383</v>
      </c>
      <c r="N25" s="116"/>
      <c r="O25" s="116"/>
      <c r="P25" s="116"/>
      <c r="Q25" s="116"/>
    </row>
    <row r="26" spans="1:17" ht="15.75" thickBot="1" x14ac:dyDescent="0.3">
      <c r="A26" s="15"/>
      <c r="B26" s="15"/>
      <c r="C26" s="15"/>
      <c r="D26" s="21"/>
      <c r="E26" s="29"/>
      <c r="F26" s="15"/>
      <c r="G26" s="21"/>
      <c r="H26" s="32"/>
      <c r="I26" s="15"/>
      <c r="J26" s="15"/>
      <c r="K26" s="15"/>
      <c r="L26" s="15"/>
      <c r="M26" s="15"/>
      <c r="N26" s="116"/>
      <c r="O26" s="116"/>
      <c r="P26" s="116"/>
      <c r="Q26" s="116"/>
    </row>
    <row r="27" spans="1:17" ht="15.75" thickBot="1" x14ac:dyDescent="0.3">
      <c r="A27" s="15"/>
      <c r="B27" s="15"/>
      <c r="C27" s="15"/>
      <c r="D27" s="23">
        <v>3</v>
      </c>
      <c r="E27" s="30">
        <v>0.11</v>
      </c>
      <c r="F27" s="15"/>
      <c r="G27" s="23">
        <v>9</v>
      </c>
      <c r="H27" s="31">
        <v>0.05</v>
      </c>
      <c r="I27" s="15"/>
      <c r="J27" s="15"/>
      <c r="K27" s="15"/>
      <c r="L27" s="15"/>
      <c r="M27" s="15"/>
      <c r="N27" s="116"/>
      <c r="O27" s="116"/>
      <c r="P27" s="116"/>
      <c r="Q27" s="116"/>
    </row>
    <row r="28" spans="1:17" ht="15.75" thickBot="1" x14ac:dyDescent="0.3">
      <c r="A28" s="15"/>
      <c r="B28" s="15"/>
      <c r="C28" s="15"/>
      <c r="D28" s="21"/>
      <c r="E28" s="29"/>
      <c r="F28" s="15"/>
      <c r="G28" s="21"/>
      <c r="H28" s="32"/>
      <c r="I28" s="15"/>
      <c r="J28" s="15"/>
      <c r="K28" s="15"/>
      <c r="L28" s="15"/>
      <c r="M28" s="15"/>
      <c r="N28" s="116"/>
      <c r="O28" s="116"/>
      <c r="P28" s="116"/>
      <c r="Q28" s="116"/>
    </row>
    <row r="29" spans="1:17" ht="15.75" thickBot="1" x14ac:dyDescent="0.3">
      <c r="A29" s="15"/>
      <c r="B29" s="15"/>
      <c r="C29" s="15"/>
      <c r="D29" s="23">
        <v>4</v>
      </c>
      <c r="E29" s="30">
        <v>0.25</v>
      </c>
      <c r="F29" s="15"/>
      <c r="G29" s="23">
        <v>10</v>
      </c>
      <c r="H29" s="31">
        <v>0.04</v>
      </c>
      <c r="I29" s="15"/>
      <c r="J29" s="15"/>
      <c r="K29" s="15"/>
      <c r="L29" s="15"/>
      <c r="M29" s="15"/>
      <c r="N29" s="116"/>
      <c r="O29" s="116"/>
      <c r="P29" s="116"/>
      <c r="Q29" s="116"/>
    </row>
    <row r="30" spans="1:17" ht="15.75" thickBot="1" x14ac:dyDescent="0.3">
      <c r="A30" s="15"/>
      <c r="B30" s="15"/>
      <c r="C30" s="15"/>
      <c r="D30" s="21"/>
      <c r="E30" s="29"/>
      <c r="F30" s="15"/>
      <c r="G30" s="21"/>
      <c r="H30" s="32"/>
      <c r="I30" s="15"/>
      <c r="J30" s="15"/>
      <c r="K30" s="15"/>
      <c r="L30" s="15"/>
      <c r="M30" s="15"/>
      <c r="N30" s="116"/>
      <c r="O30" s="116"/>
      <c r="P30" s="116"/>
      <c r="Q30" s="116"/>
    </row>
    <row r="31" spans="1:17" ht="15.75" thickBot="1" x14ac:dyDescent="0.3">
      <c r="A31" s="15"/>
      <c r="B31" s="15"/>
      <c r="C31" s="15"/>
      <c r="D31" s="23">
        <v>5</v>
      </c>
      <c r="E31" s="30">
        <v>0.1</v>
      </c>
      <c r="F31" s="15"/>
      <c r="G31" s="23">
        <v>11</v>
      </c>
      <c r="H31" s="31">
        <v>0.03</v>
      </c>
      <c r="I31" s="15"/>
      <c r="J31" s="15"/>
      <c r="K31" s="15"/>
      <c r="L31" s="15"/>
      <c r="M31" s="15"/>
      <c r="N31" s="116"/>
      <c r="O31" s="116"/>
      <c r="P31" s="116"/>
      <c r="Q31" s="116"/>
    </row>
    <row r="32" spans="1:17" ht="15.75" thickBot="1" x14ac:dyDescent="0.3">
      <c r="A32" s="15"/>
      <c r="B32" s="15"/>
      <c r="C32" s="15"/>
      <c r="D32" s="21"/>
      <c r="E32" s="29"/>
      <c r="F32" s="15"/>
      <c r="G32" s="21"/>
      <c r="H32" s="32"/>
      <c r="I32" s="15"/>
      <c r="J32" s="15"/>
      <c r="K32" s="15"/>
      <c r="L32" s="15"/>
      <c r="M32" s="15"/>
      <c r="N32" s="116"/>
      <c r="O32" s="116"/>
      <c r="P32" s="116"/>
      <c r="Q32" s="116"/>
    </row>
    <row r="33" spans="1:17" ht="15.75" thickBot="1" x14ac:dyDescent="0.3">
      <c r="A33" s="15"/>
      <c r="B33" s="15"/>
      <c r="C33" s="15"/>
      <c r="D33" s="23">
        <v>6</v>
      </c>
      <c r="E33" s="30">
        <v>0.05</v>
      </c>
      <c r="F33" s="15"/>
      <c r="G33" s="23">
        <v>12</v>
      </c>
      <c r="H33" s="31">
        <v>0.02</v>
      </c>
      <c r="I33" s="15"/>
      <c r="J33" s="15"/>
      <c r="K33" s="15"/>
      <c r="L33" s="15"/>
      <c r="M33" s="15"/>
      <c r="N33" s="116"/>
      <c r="O33" s="116"/>
      <c r="P33" s="116"/>
      <c r="Q33" s="116"/>
    </row>
    <row r="34" spans="1:17" x14ac:dyDescent="0.25">
      <c r="A34" s="15"/>
      <c r="B34" s="15"/>
      <c r="C34" s="15"/>
      <c r="D34" s="15"/>
      <c r="E34" s="15"/>
      <c r="F34" s="15"/>
      <c r="G34" s="15"/>
      <c r="H34" s="15"/>
      <c r="I34" s="15"/>
      <c r="J34" s="15"/>
      <c r="K34" s="15"/>
      <c r="L34" s="15"/>
      <c r="M34" s="15"/>
      <c r="N34" s="116"/>
      <c r="O34" s="116"/>
      <c r="P34" s="116"/>
      <c r="Q34" s="116"/>
    </row>
    <row r="35" spans="1:17" s="172" customFormat="1" x14ac:dyDescent="0.25"/>
    <row r="36" spans="1:17" s="172" customFormat="1" x14ac:dyDescent="0.25"/>
    <row r="37" spans="1:17" s="172" customFormat="1" x14ac:dyDescent="0.25"/>
    <row r="38" spans="1:17" s="172" customFormat="1" x14ac:dyDescent="0.25"/>
    <row r="39" spans="1:17" s="172" customFormat="1" x14ac:dyDescent="0.25"/>
    <row r="40" spans="1:17" s="172" customFormat="1" x14ac:dyDescent="0.25"/>
    <row r="41" spans="1:17" s="172" customFormat="1" x14ac:dyDescent="0.25"/>
    <row r="42" spans="1:17" s="172" customFormat="1" x14ac:dyDescent="0.25"/>
    <row r="43" spans="1:17" s="172" customFormat="1" x14ac:dyDescent="0.25"/>
    <row r="44" spans="1:17" s="172" customFormat="1" x14ac:dyDescent="0.25"/>
    <row r="45" spans="1:17" s="172" customFormat="1" x14ac:dyDescent="0.25"/>
    <row r="46" spans="1:17" s="172" customFormat="1" x14ac:dyDescent="0.25"/>
    <row r="47" spans="1:17" s="172" customFormat="1" x14ac:dyDescent="0.25"/>
    <row r="48" spans="1:17" s="172" customFormat="1" x14ac:dyDescent="0.25"/>
    <row r="49" s="172" customFormat="1" x14ac:dyDescent="0.25"/>
    <row r="50" s="172" customFormat="1" x14ac:dyDescent="0.25"/>
    <row r="51" s="172" customFormat="1" x14ac:dyDescent="0.25"/>
    <row r="52" s="172" customFormat="1" x14ac:dyDescent="0.25"/>
    <row r="53" s="172" customFormat="1" x14ac:dyDescent="0.25"/>
    <row r="54" s="172" customFormat="1" x14ac:dyDescent="0.25"/>
    <row r="55" s="172" customFormat="1" x14ac:dyDescent="0.25"/>
    <row r="56" s="172" customFormat="1" x14ac:dyDescent="0.25"/>
    <row r="57" s="172" customFormat="1" x14ac:dyDescent="0.25"/>
    <row r="58" s="172" customFormat="1" x14ac:dyDescent="0.25"/>
    <row r="59" s="172" customFormat="1" x14ac:dyDescent="0.25"/>
    <row r="60" s="172" customFormat="1" x14ac:dyDescent="0.25"/>
    <row r="61" s="172" customFormat="1" x14ac:dyDescent="0.25"/>
    <row r="62" s="172" customFormat="1" x14ac:dyDescent="0.25"/>
    <row r="63" s="172" customFormat="1" x14ac:dyDescent="0.25"/>
    <row r="64" s="172" customFormat="1" x14ac:dyDescent="0.25"/>
    <row r="65" s="172" customFormat="1" x14ac:dyDescent="0.25"/>
    <row r="66" s="172" customFormat="1" x14ac:dyDescent="0.25"/>
    <row r="67" s="172" customFormat="1" x14ac:dyDescent="0.25"/>
    <row r="68" s="172" customFormat="1" x14ac:dyDescent="0.25"/>
    <row r="69" s="172" customFormat="1" x14ac:dyDescent="0.25"/>
    <row r="70" s="172" customFormat="1" x14ac:dyDescent="0.25"/>
    <row r="71" s="172" customFormat="1" x14ac:dyDescent="0.25"/>
    <row r="72" s="172" customFormat="1" x14ac:dyDescent="0.25"/>
    <row r="73" s="172" customFormat="1" x14ac:dyDescent="0.25"/>
    <row r="74" s="172" customFormat="1" x14ac:dyDescent="0.25"/>
    <row r="75" s="172" customFormat="1" x14ac:dyDescent="0.25"/>
    <row r="76" s="172" customFormat="1" x14ac:dyDescent="0.25"/>
    <row r="77" s="172" customFormat="1" x14ac:dyDescent="0.25"/>
    <row r="78" s="172" customFormat="1" x14ac:dyDescent="0.25"/>
    <row r="79" s="172" customFormat="1" x14ac:dyDescent="0.25"/>
    <row r="80" s="172" customFormat="1" x14ac:dyDescent="0.25"/>
    <row r="81" s="172" customFormat="1" x14ac:dyDescent="0.25"/>
    <row r="82" s="172" customFormat="1" x14ac:dyDescent="0.25"/>
    <row r="83" s="172" customFormat="1" x14ac:dyDescent="0.25"/>
    <row r="84" s="172" customFormat="1" x14ac:dyDescent="0.25"/>
    <row r="85" s="172" customFormat="1" x14ac:dyDescent="0.25"/>
    <row r="86" s="172" customFormat="1" x14ac:dyDescent="0.25"/>
    <row r="87" s="172" customFormat="1" x14ac:dyDescent="0.25"/>
    <row r="88" s="172" customFormat="1" x14ac:dyDescent="0.25"/>
    <row r="89" s="172" customFormat="1" x14ac:dyDescent="0.25"/>
    <row r="90" s="172" customFormat="1" x14ac:dyDescent="0.25"/>
    <row r="91" s="172" customFormat="1" x14ac:dyDescent="0.25"/>
    <row r="92" s="172" customFormat="1" x14ac:dyDescent="0.25"/>
    <row r="93" s="172" customFormat="1" x14ac:dyDescent="0.25"/>
    <row r="94" s="172" customFormat="1" x14ac:dyDescent="0.25"/>
    <row r="95" s="172" customFormat="1" x14ac:dyDescent="0.25"/>
    <row r="96" s="172" customFormat="1" x14ac:dyDescent="0.25"/>
    <row r="97" s="172" customFormat="1" x14ac:dyDescent="0.25"/>
    <row r="98" s="172" customFormat="1" x14ac:dyDescent="0.25"/>
    <row r="99" s="172" customFormat="1" x14ac:dyDescent="0.25"/>
    <row r="100" s="172" customFormat="1" x14ac:dyDescent="0.25"/>
    <row r="101" s="172" customFormat="1" x14ac:dyDescent="0.25"/>
    <row r="102" s="172" customFormat="1" x14ac:dyDescent="0.25"/>
    <row r="103" s="172" customFormat="1" x14ac:dyDescent="0.25"/>
    <row r="104" s="172" customFormat="1" x14ac:dyDescent="0.25"/>
    <row r="105" s="172" customFormat="1" x14ac:dyDescent="0.25"/>
    <row r="106" s="172" customFormat="1" x14ac:dyDescent="0.25"/>
    <row r="107" s="172" customFormat="1" x14ac:dyDescent="0.25"/>
    <row r="108" s="172" customFormat="1" x14ac:dyDescent="0.25"/>
    <row r="109" s="172" customFormat="1" x14ac:dyDescent="0.25"/>
    <row r="110" s="172" customFormat="1" x14ac:dyDescent="0.25"/>
    <row r="111" s="172" customFormat="1" x14ac:dyDescent="0.25"/>
    <row r="112" s="172" customFormat="1" x14ac:dyDescent="0.25"/>
    <row r="113" s="172" customFormat="1" x14ac:dyDescent="0.25"/>
    <row r="114" s="172" customFormat="1" x14ac:dyDescent="0.25"/>
    <row r="115" s="172" customFormat="1" x14ac:dyDescent="0.25"/>
    <row r="116" s="172" customFormat="1" x14ac:dyDescent="0.25"/>
    <row r="117" s="172" customFormat="1" x14ac:dyDescent="0.25"/>
    <row r="118" s="172" customFormat="1" x14ac:dyDescent="0.25"/>
    <row r="119" s="172" customFormat="1" x14ac:dyDescent="0.25"/>
    <row r="120" s="172" customFormat="1" x14ac:dyDescent="0.25"/>
    <row r="121" s="172" customFormat="1" x14ac:dyDescent="0.25"/>
    <row r="122" s="172" customFormat="1" x14ac:dyDescent="0.25"/>
    <row r="123" s="172" customFormat="1" x14ac:dyDescent="0.25"/>
    <row r="124" s="172" customFormat="1" x14ac:dyDescent="0.25"/>
    <row r="125" s="172" customFormat="1" x14ac:dyDescent="0.25"/>
    <row r="126" s="172" customFormat="1" x14ac:dyDescent="0.25"/>
    <row r="127" s="172" customFormat="1" x14ac:dyDescent="0.25"/>
    <row r="128" s="172" customFormat="1" x14ac:dyDescent="0.25"/>
    <row r="129" s="172" customFormat="1" x14ac:dyDescent="0.25"/>
    <row r="130" s="172" customFormat="1" x14ac:dyDescent="0.25"/>
    <row r="131" s="172" customFormat="1" x14ac:dyDescent="0.25"/>
    <row r="132" s="172" customFormat="1" x14ac:dyDescent="0.25"/>
    <row r="133" s="172" customFormat="1" x14ac:dyDescent="0.25"/>
    <row r="134" s="172" customFormat="1" x14ac:dyDescent="0.25"/>
    <row r="135" s="172" customFormat="1" x14ac:dyDescent="0.25"/>
    <row r="136" s="172" customFormat="1" x14ac:dyDescent="0.25"/>
    <row r="137" s="172" customFormat="1" x14ac:dyDescent="0.25"/>
    <row r="138" s="172" customFormat="1" x14ac:dyDescent="0.25"/>
    <row r="139" s="172" customFormat="1" x14ac:dyDescent="0.25"/>
    <row r="140" s="172" customFormat="1" x14ac:dyDescent="0.25"/>
    <row r="141" s="172" customFormat="1" x14ac:dyDescent="0.25"/>
    <row r="142" s="172" customFormat="1" x14ac:dyDescent="0.25"/>
    <row r="143" s="172" customFormat="1" x14ac:dyDescent="0.25"/>
    <row r="144" s="172" customFormat="1" x14ac:dyDescent="0.25"/>
    <row r="145" s="172" customFormat="1" x14ac:dyDescent="0.25"/>
    <row r="146" s="172" customFormat="1" x14ac:dyDescent="0.25"/>
    <row r="147" s="172" customFormat="1" x14ac:dyDescent="0.25"/>
    <row r="148" s="172" customFormat="1" x14ac:dyDescent="0.25"/>
    <row r="149" s="172" customFormat="1" x14ac:dyDescent="0.25"/>
    <row r="150" s="172" customFormat="1" x14ac:dyDescent="0.25"/>
    <row r="151" s="172" customFormat="1" x14ac:dyDescent="0.25"/>
    <row r="152" s="172" customFormat="1" x14ac:dyDescent="0.25"/>
    <row r="153" s="172" customFormat="1" x14ac:dyDescent="0.25"/>
    <row r="154" s="172" customFormat="1" x14ac:dyDescent="0.25"/>
    <row r="155" s="172" customFormat="1" x14ac:dyDescent="0.25"/>
    <row r="156" s="172" customFormat="1" x14ac:dyDescent="0.25"/>
    <row r="157" s="172" customFormat="1" x14ac:dyDescent="0.25"/>
    <row r="158" s="172" customFormat="1" x14ac:dyDescent="0.25"/>
    <row r="159" s="172" customFormat="1" x14ac:dyDescent="0.25"/>
    <row r="160" s="172" customFormat="1" x14ac:dyDescent="0.25"/>
    <row r="161" s="172" customFormat="1" x14ac:dyDescent="0.25"/>
    <row r="162" s="172" customFormat="1" x14ac:dyDescent="0.25"/>
    <row r="163" s="172" customFormat="1" x14ac:dyDescent="0.25"/>
    <row r="164" s="172" customFormat="1" x14ac:dyDescent="0.25"/>
    <row r="165" s="172" customFormat="1" x14ac:dyDescent="0.25"/>
    <row r="166" s="172" customFormat="1" x14ac:dyDescent="0.25"/>
    <row r="167" s="172" customFormat="1" x14ac:dyDescent="0.25"/>
    <row r="168" s="172" customFormat="1" x14ac:dyDescent="0.25"/>
    <row r="169" s="172" customFormat="1" x14ac:dyDescent="0.25"/>
    <row r="170" s="172" customFormat="1" x14ac:dyDescent="0.25"/>
    <row r="171" s="172" customFormat="1" x14ac:dyDescent="0.25"/>
    <row r="172" s="172" customFormat="1" x14ac:dyDescent="0.25"/>
    <row r="173" s="172" customFormat="1" x14ac:dyDescent="0.25"/>
    <row r="174" s="172" customFormat="1" x14ac:dyDescent="0.25"/>
    <row r="175" s="172" customFormat="1" x14ac:dyDescent="0.25"/>
    <row r="176" s="172" customFormat="1" x14ac:dyDescent="0.25"/>
    <row r="177" s="172" customFormat="1" x14ac:dyDescent="0.25"/>
    <row r="178" s="172" customFormat="1" x14ac:dyDescent="0.25"/>
    <row r="179" s="172" customFormat="1" x14ac:dyDescent="0.25"/>
    <row r="180" s="172" customFormat="1" x14ac:dyDescent="0.25"/>
    <row r="181" s="172" customFormat="1" x14ac:dyDescent="0.25"/>
    <row r="182" s="172" customFormat="1" x14ac:dyDescent="0.25"/>
    <row r="183" s="172" customFormat="1" x14ac:dyDescent="0.25"/>
    <row r="184" s="172" customFormat="1" x14ac:dyDescent="0.25"/>
    <row r="185" s="172" customFormat="1" x14ac:dyDescent="0.25"/>
    <row r="186" s="172" customFormat="1" x14ac:dyDescent="0.25"/>
    <row r="187" s="172" customFormat="1" x14ac:dyDescent="0.25"/>
    <row r="188" s="172" customFormat="1" x14ac:dyDescent="0.25"/>
    <row r="189" s="172" customFormat="1" x14ac:dyDescent="0.25"/>
    <row r="190" s="172" customFormat="1" x14ac:dyDescent="0.25"/>
    <row r="191" s="172" customFormat="1" x14ac:dyDescent="0.25"/>
    <row r="192" s="172" customFormat="1" x14ac:dyDescent="0.25"/>
    <row r="193" s="172" customFormat="1" x14ac:dyDescent="0.25"/>
    <row r="194" s="172" customFormat="1" x14ac:dyDescent="0.25"/>
    <row r="195" s="172" customFormat="1" x14ac:dyDescent="0.25"/>
    <row r="196" s="172" customFormat="1" x14ac:dyDescent="0.25"/>
    <row r="197" s="172" customFormat="1" x14ac:dyDescent="0.25"/>
    <row r="198" s="172" customFormat="1" x14ac:dyDescent="0.25"/>
    <row r="199" s="172" customFormat="1" x14ac:dyDescent="0.25"/>
    <row r="200" s="172" customFormat="1" x14ac:dyDescent="0.25"/>
    <row r="201" s="172" customFormat="1" x14ac:dyDescent="0.25"/>
    <row r="202" s="172" customFormat="1" x14ac:dyDescent="0.25"/>
    <row r="203" s="172" customFormat="1" x14ac:dyDescent="0.25"/>
    <row r="204" s="172" customFormat="1" x14ac:dyDescent="0.25"/>
    <row r="205" s="172" customFormat="1" x14ac:dyDescent="0.25"/>
    <row r="206" s="172" customFormat="1" x14ac:dyDescent="0.25"/>
    <row r="207" s="172" customFormat="1" x14ac:dyDescent="0.25"/>
    <row r="208" s="172" customFormat="1" x14ac:dyDescent="0.25"/>
    <row r="209" s="172" customFormat="1" x14ac:dyDescent="0.25"/>
    <row r="210" s="172" customFormat="1" x14ac:dyDescent="0.25"/>
    <row r="211" s="172" customFormat="1" x14ac:dyDescent="0.25"/>
    <row r="212" s="172" customFormat="1" x14ac:dyDescent="0.25"/>
    <row r="213" s="172" customFormat="1" x14ac:dyDescent="0.25"/>
    <row r="214" s="172" customFormat="1" x14ac:dyDescent="0.25"/>
    <row r="215" s="172" customFormat="1" x14ac:dyDescent="0.25"/>
    <row r="216" s="172" customFormat="1" x14ac:dyDescent="0.25"/>
    <row r="217" s="172" customFormat="1" x14ac:dyDescent="0.25"/>
    <row r="218" s="172" customFormat="1" x14ac:dyDescent="0.25"/>
    <row r="219" s="172" customFormat="1" x14ac:dyDescent="0.25"/>
    <row r="220" s="172" customFormat="1" x14ac:dyDescent="0.25"/>
    <row r="221" s="172" customFormat="1" x14ac:dyDescent="0.25"/>
    <row r="222" s="172" customFormat="1" x14ac:dyDescent="0.25"/>
    <row r="223" s="172" customFormat="1" x14ac:dyDescent="0.25"/>
    <row r="224" s="172" customFormat="1" x14ac:dyDescent="0.25"/>
    <row r="225" s="172" customFormat="1" x14ac:dyDescent="0.25"/>
    <row r="226" s="172" customFormat="1" x14ac:dyDescent="0.25"/>
    <row r="227" s="172" customFormat="1" x14ac:dyDescent="0.25"/>
    <row r="228" s="172" customFormat="1" x14ac:dyDescent="0.25"/>
    <row r="229" s="172" customFormat="1" x14ac:dyDescent="0.25"/>
    <row r="230" s="172" customFormat="1" x14ac:dyDescent="0.25"/>
    <row r="231" s="172" customFormat="1" x14ac:dyDescent="0.25"/>
    <row r="232" s="172" customFormat="1" x14ac:dyDescent="0.25"/>
    <row r="233" s="172" customFormat="1" x14ac:dyDescent="0.25"/>
    <row r="234" s="172" customFormat="1" x14ac:dyDescent="0.25"/>
    <row r="235" s="172" customFormat="1" x14ac:dyDescent="0.25"/>
    <row r="236" s="172" customFormat="1" x14ac:dyDescent="0.25"/>
    <row r="237" s="172" customFormat="1" x14ac:dyDescent="0.25"/>
    <row r="238" s="172" customFormat="1" x14ac:dyDescent="0.25"/>
    <row r="239" s="172" customFormat="1" x14ac:dyDescent="0.25"/>
    <row r="240" s="172" customFormat="1" x14ac:dyDescent="0.25"/>
    <row r="241" s="172" customFormat="1" x14ac:dyDescent="0.25"/>
    <row r="242" s="172" customFormat="1" x14ac:dyDescent="0.25"/>
    <row r="243" s="172" customFormat="1" x14ac:dyDescent="0.25"/>
    <row r="244" s="172" customFormat="1" x14ac:dyDescent="0.25"/>
    <row r="245" s="172" customFormat="1" x14ac:dyDescent="0.25"/>
    <row r="246" s="172" customFormat="1" x14ac:dyDescent="0.25"/>
    <row r="247" s="172" customFormat="1" x14ac:dyDescent="0.25"/>
    <row r="248" s="172" customFormat="1" x14ac:dyDescent="0.25"/>
    <row r="249" s="172" customFormat="1" x14ac:dyDescent="0.25"/>
    <row r="250" s="172" customFormat="1" x14ac:dyDescent="0.25"/>
    <row r="251" s="172" customFormat="1" x14ac:dyDescent="0.25"/>
    <row r="252" s="172" customFormat="1" x14ac:dyDescent="0.25"/>
    <row r="253" s="172" customFormat="1" x14ac:dyDescent="0.25"/>
    <row r="254" s="172" customFormat="1" x14ac:dyDescent="0.25"/>
    <row r="255" s="172" customFormat="1" x14ac:dyDescent="0.25"/>
    <row r="256" s="172" customFormat="1" x14ac:dyDescent="0.25"/>
    <row r="257" s="172" customFormat="1" x14ac:dyDescent="0.25"/>
    <row r="258" s="172" customFormat="1" x14ac:dyDescent="0.25"/>
    <row r="259" s="172" customFormat="1" x14ac:dyDescent="0.25"/>
    <row r="260" s="172" customFormat="1" x14ac:dyDescent="0.25"/>
    <row r="261" s="172" customFormat="1" x14ac:dyDescent="0.25"/>
    <row r="262" s="172" customFormat="1" x14ac:dyDescent="0.25"/>
    <row r="263" s="172" customFormat="1" x14ac:dyDescent="0.25"/>
    <row r="264" s="172" customFormat="1" x14ac:dyDescent="0.25"/>
    <row r="265" s="172" customFormat="1" x14ac:dyDescent="0.25"/>
    <row r="266" s="172" customFormat="1" x14ac:dyDescent="0.25"/>
    <row r="267" s="172" customFormat="1" x14ac:dyDescent="0.25"/>
    <row r="268" s="172" customFormat="1" x14ac:dyDescent="0.25"/>
    <row r="269" s="172" customFormat="1" x14ac:dyDescent="0.25"/>
    <row r="270" s="172" customFormat="1" x14ac:dyDescent="0.25"/>
    <row r="271" s="172" customFormat="1" x14ac:dyDescent="0.25"/>
    <row r="272" s="172" customFormat="1" x14ac:dyDescent="0.25"/>
    <row r="273" s="172" customFormat="1" x14ac:dyDescent="0.25"/>
    <row r="274" s="172" customFormat="1" x14ac:dyDescent="0.25"/>
    <row r="275" s="172" customFormat="1" x14ac:dyDescent="0.25"/>
    <row r="276" s="172" customFormat="1" x14ac:dyDescent="0.25"/>
    <row r="277" s="172" customFormat="1" x14ac:dyDescent="0.25"/>
    <row r="278" s="172" customFormat="1" x14ac:dyDescent="0.25"/>
    <row r="279" s="172" customFormat="1" x14ac:dyDescent="0.25"/>
    <row r="280" s="172" customFormat="1" x14ac:dyDescent="0.25"/>
    <row r="281" s="172" customFormat="1" x14ac:dyDescent="0.25"/>
    <row r="282" s="172" customFormat="1" x14ac:dyDescent="0.25"/>
    <row r="283" s="172" customFormat="1" x14ac:dyDescent="0.25"/>
    <row r="284" s="172" customFormat="1" x14ac:dyDescent="0.25"/>
    <row r="285" s="172" customFormat="1" x14ac:dyDescent="0.25"/>
    <row r="286" s="172" customFormat="1" x14ac:dyDescent="0.25"/>
    <row r="287" s="172" customFormat="1" x14ac:dyDescent="0.25"/>
    <row r="288" s="172" customFormat="1" x14ac:dyDescent="0.25"/>
    <row r="289" s="172" customFormat="1" x14ac:dyDescent="0.25"/>
    <row r="290" s="172" customFormat="1" x14ac:dyDescent="0.25"/>
    <row r="291" s="172" customFormat="1" x14ac:dyDescent="0.25"/>
    <row r="292" s="172" customFormat="1" x14ac:dyDescent="0.25"/>
    <row r="293" s="172" customFormat="1" x14ac:dyDescent="0.25"/>
    <row r="294" s="172" customFormat="1" x14ac:dyDescent="0.25"/>
    <row r="295" s="172" customFormat="1" x14ac:dyDescent="0.25"/>
    <row r="296" s="172" customFormat="1" x14ac:dyDescent="0.25"/>
    <row r="297" s="172" customFormat="1" x14ac:dyDescent="0.25"/>
    <row r="298" s="172" customFormat="1" x14ac:dyDescent="0.25"/>
    <row r="299" s="172" customFormat="1" x14ac:dyDescent="0.25"/>
    <row r="300" s="172" customFormat="1" x14ac:dyDescent="0.25"/>
    <row r="301" s="172" customFormat="1" x14ac:dyDescent="0.25"/>
    <row r="302" s="172" customFormat="1" x14ac:dyDescent="0.25"/>
    <row r="303" s="172" customFormat="1" x14ac:dyDescent="0.25"/>
    <row r="304" s="172" customFormat="1" x14ac:dyDescent="0.25"/>
    <row r="305" s="172" customFormat="1" x14ac:dyDescent="0.25"/>
    <row r="306" s="172" customFormat="1" x14ac:dyDescent="0.25"/>
    <row r="307" s="172" customFormat="1" x14ac:dyDescent="0.25"/>
    <row r="308" s="172" customFormat="1" x14ac:dyDescent="0.25"/>
    <row r="309" s="172" customFormat="1" x14ac:dyDescent="0.25"/>
    <row r="310" s="172" customFormat="1" x14ac:dyDescent="0.25"/>
    <row r="311" s="172" customFormat="1" x14ac:dyDescent="0.25"/>
    <row r="312" s="172" customFormat="1" x14ac:dyDescent="0.25"/>
    <row r="313" s="172" customFormat="1" x14ac:dyDescent="0.25"/>
    <row r="314" s="172" customFormat="1" x14ac:dyDescent="0.25"/>
    <row r="315" s="172" customFormat="1" x14ac:dyDescent="0.25"/>
    <row r="316" s="172" customFormat="1" x14ac:dyDescent="0.25"/>
    <row r="317" s="172" customFormat="1" x14ac:dyDescent="0.25"/>
    <row r="318" s="172" customFormat="1" x14ac:dyDescent="0.25"/>
    <row r="319" s="172" customFormat="1" x14ac:dyDescent="0.25"/>
    <row r="320" s="172" customFormat="1" x14ac:dyDescent="0.25"/>
    <row r="321" s="172" customFormat="1" x14ac:dyDescent="0.25"/>
    <row r="322" s="172" customFormat="1" x14ac:dyDescent="0.25"/>
    <row r="323" s="172" customFormat="1" x14ac:dyDescent="0.25"/>
    <row r="324" s="172" customFormat="1" x14ac:dyDescent="0.25"/>
    <row r="325" s="172" customFormat="1" x14ac:dyDescent="0.25"/>
    <row r="326" s="172" customFormat="1" x14ac:dyDescent="0.25"/>
    <row r="327" s="172" customFormat="1" x14ac:dyDescent="0.25"/>
    <row r="328" s="172" customFormat="1" x14ac:dyDescent="0.25"/>
    <row r="329" s="172" customFormat="1" x14ac:dyDescent="0.25"/>
    <row r="330" s="172" customFormat="1" x14ac:dyDescent="0.25"/>
    <row r="331" s="172" customFormat="1" x14ac:dyDescent="0.25"/>
    <row r="332" s="172" customFormat="1" x14ac:dyDescent="0.25"/>
    <row r="333" s="172" customFormat="1" x14ac:dyDescent="0.25"/>
    <row r="334" s="172" customFormat="1" x14ac:dyDescent="0.25"/>
    <row r="335" s="172" customFormat="1" x14ac:dyDescent="0.25"/>
    <row r="336" s="172" customFormat="1" x14ac:dyDescent="0.25"/>
    <row r="337" s="172" customFormat="1" x14ac:dyDescent="0.25"/>
    <row r="338" s="172" customFormat="1" x14ac:dyDescent="0.25"/>
    <row r="339" s="172" customFormat="1" x14ac:dyDescent="0.25"/>
    <row r="340" s="172" customFormat="1" x14ac:dyDescent="0.25"/>
    <row r="341" s="172" customFormat="1" x14ac:dyDescent="0.25"/>
    <row r="342" s="172" customFormat="1" x14ac:dyDescent="0.25"/>
    <row r="343" s="172" customFormat="1" x14ac:dyDescent="0.25"/>
    <row r="344" s="172" customFormat="1" x14ac:dyDescent="0.25"/>
    <row r="345" s="172" customFormat="1" x14ac:dyDescent="0.25"/>
    <row r="346" s="172" customFormat="1" x14ac:dyDescent="0.25"/>
    <row r="347" s="172" customFormat="1" x14ac:dyDescent="0.25"/>
    <row r="348" s="172" customFormat="1" x14ac:dyDescent="0.25"/>
    <row r="349" s="172" customFormat="1" x14ac:dyDescent="0.25"/>
    <row r="350" s="172" customFormat="1" x14ac:dyDescent="0.25"/>
    <row r="351" s="172" customFormat="1" x14ac:dyDescent="0.25"/>
    <row r="352" s="172" customFormat="1" x14ac:dyDescent="0.25"/>
    <row r="353" s="172" customFormat="1" x14ac:dyDescent="0.25"/>
    <row r="354" s="172" customFormat="1" x14ac:dyDescent="0.25"/>
    <row r="355" s="172" customFormat="1" x14ac:dyDescent="0.25"/>
    <row r="356" s="172" customFormat="1" x14ac:dyDescent="0.25"/>
    <row r="357" s="172" customFormat="1" x14ac:dyDescent="0.25"/>
    <row r="358" s="172" customFormat="1" x14ac:dyDescent="0.25"/>
    <row r="359" s="172" customFormat="1" x14ac:dyDescent="0.25"/>
    <row r="360" s="172" customFormat="1" x14ac:dyDescent="0.25"/>
    <row r="361" s="172" customFormat="1" x14ac:dyDescent="0.25"/>
    <row r="362" s="172" customFormat="1" x14ac:dyDescent="0.25"/>
    <row r="363" s="172" customFormat="1" x14ac:dyDescent="0.25"/>
    <row r="364" s="172" customFormat="1" x14ac:dyDescent="0.25"/>
    <row r="365" s="172" customFormat="1" x14ac:dyDescent="0.25"/>
    <row r="366" s="172" customFormat="1" x14ac:dyDescent="0.25"/>
    <row r="367" s="172" customFormat="1" x14ac:dyDescent="0.25"/>
    <row r="368" s="172" customFormat="1" x14ac:dyDescent="0.25"/>
    <row r="369" s="172" customFormat="1" x14ac:dyDescent="0.25"/>
    <row r="370" s="172" customFormat="1" x14ac:dyDescent="0.25"/>
    <row r="371" s="172" customFormat="1" x14ac:dyDescent="0.25"/>
    <row r="372" s="172" customFormat="1" x14ac:dyDescent="0.25"/>
    <row r="373" s="172" customFormat="1" x14ac:dyDescent="0.25"/>
    <row r="374" s="172" customFormat="1" x14ac:dyDescent="0.25"/>
    <row r="375" s="172" customFormat="1" x14ac:dyDescent="0.25"/>
    <row r="376" s="172" customFormat="1" x14ac:dyDescent="0.25"/>
    <row r="377" s="172" customFormat="1" x14ac:dyDescent="0.25"/>
    <row r="378" s="172" customFormat="1" x14ac:dyDescent="0.25"/>
    <row r="379" s="172" customFormat="1" x14ac:dyDescent="0.25"/>
    <row r="380" s="172" customFormat="1" x14ac:dyDescent="0.25"/>
    <row r="381" s="172" customFormat="1" x14ac:dyDescent="0.25"/>
    <row r="382" s="172" customFormat="1" x14ac:dyDescent="0.25"/>
    <row r="383" s="172" customFormat="1" x14ac:dyDescent="0.25"/>
    <row r="384" s="172" customFormat="1" x14ac:dyDescent="0.25"/>
    <row r="385" s="172" customFormat="1" x14ac:dyDescent="0.25"/>
    <row r="386" s="172" customFormat="1" x14ac:dyDescent="0.25"/>
    <row r="387" s="172" customFormat="1" x14ac:dyDescent="0.25"/>
    <row r="388" s="172" customFormat="1" x14ac:dyDescent="0.25"/>
    <row r="389" s="172" customFormat="1" x14ac:dyDescent="0.25"/>
    <row r="390" s="172" customFormat="1" x14ac:dyDescent="0.25"/>
    <row r="391" s="172" customFormat="1" x14ac:dyDescent="0.25"/>
    <row r="392" s="172" customFormat="1" x14ac:dyDescent="0.25"/>
    <row r="393" s="172" customFormat="1" x14ac:dyDescent="0.25"/>
    <row r="394" s="172" customFormat="1" x14ac:dyDescent="0.25"/>
    <row r="395" s="172" customFormat="1" x14ac:dyDescent="0.25"/>
    <row r="396" s="172" customFormat="1" x14ac:dyDescent="0.25"/>
    <row r="397" s="172" customFormat="1" x14ac:dyDescent="0.25"/>
    <row r="398" s="172" customFormat="1" x14ac:dyDescent="0.25"/>
    <row r="399" s="172" customFormat="1" x14ac:dyDescent="0.25"/>
    <row r="400" s="172" customFormat="1" x14ac:dyDescent="0.25"/>
    <row r="401" s="172" customFormat="1" x14ac:dyDescent="0.25"/>
    <row r="402" s="172" customFormat="1" x14ac:dyDescent="0.25"/>
    <row r="403" s="172" customFormat="1" x14ac:dyDescent="0.25"/>
    <row r="404" s="172" customFormat="1" x14ac:dyDescent="0.25"/>
    <row r="405" s="172" customFormat="1" x14ac:dyDescent="0.25"/>
    <row r="406" s="172" customFormat="1" x14ac:dyDescent="0.25"/>
    <row r="407" s="172" customFormat="1" x14ac:dyDescent="0.25"/>
    <row r="408" s="172" customFormat="1" x14ac:dyDescent="0.25"/>
    <row r="409" s="172" customFormat="1" x14ac:dyDescent="0.25"/>
    <row r="410" s="172" customFormat="1" x14ac:dyDescent="0.25"/>
    <row r="411" s="172" customFormat="1" x14ac:dyDescent="0.25"/>
    <row r="412" s="172" customFormat="1" x14ac:dyDescent="0.25"/>
    <row r="413" s="172" customFormat="1" x14ac:dyDescent="0.25"/>
    <row r="414" s="172" customFormat="1" x14ac:dyDescent="0.25"/>
    <row r="415" s="172" customFormat="1" x14ac:dyDescent="0.25"/>
    <row r="416" s="172" customFormat="1" x14ac:dyDescent="0.25"/>
    <row r="417" s="172" customFormat="1" x14ac:dyDescent="0.25"/>
    <row r="418" s="172" customFormat="1" x14ac:dyDescent="0.25"/>
    <row r="419" s="172" customFormat="1" x14ac:dyDescent="0.25"/>
    <row r="420" s="172" customFormat="1" x14ac:dyDescent="0.25"/>
    <row r="421" s="172" customFormat="1" x14ac:dyDescent="0.25"/>
    <row r="422" s="172" customFormat="1" x14ac:dyDescent="0.25"/>
    <row r="423" s="172" customFormat="1" x14ac:dyDescent="0.25"/>
    <row r="424" s="172" customFormat="1" x14ac:dyDescent="0.25"/>
    <row r="425" s="172" customFormat="1" x14ac:dyDescent="0.25"/>
    <row r="426" s="172" customFormat="1" x14ac:dyDescent="0.25"/>
    <row r="427" s="172" customFormat="1" x14ac:dyDescent="0.25"/>
    <row r="428" s="172" customFormat="1" x14ac:dyDescent="0.25"/>
    <row r="429" s="172" customFormat="1" x14ac:dyDescent="0.25"/>
    <row r="430" s="172" customFormat="1" x14ac:dyDescent="0.25"/>
    <row r="431" s="172" customFormat="1" x14ac:dyDescent="0.25"/>
    <row r="432" s="172" customFormat="1" x14ac:dyDescent="0.25"/>
    <row r="433" s="172" customFormat="1" x14ac:dyDescent="0.25"/>
    <row r="434" s="172" customFormat="1" x14ac:dyDescent="0.25"/>
    <row r="435" s="172" customFormat="1" x14ac:dyDescent="0.25"/>
    <row r="436" s="172" customFormat="1" x14ac:dyDescent="0.25"/>
    <row r="437" s="172" customFormat="1" x14ac:dyDescent="0.25"/>
    <row r="438" s="172" customFormat="1" x14ac:dyDescent="0.25"/>
    <row r="439" s="172" customFormat="1" x14ac:dyDescent="0.25"/>
    <row r="440" s="172" customFormat="1" x14ac:dyDescent="0.25"/>
    <row r="441" s="172" customFormat="1" x14ac:dyDescent="0.25"/>
    <row r="442" s="172" customFormat="1" x14ac:dyDescent="0.25"/>
    <row r="443" s="172" customFormat="1" x14ac:dyDescent="0.25"/>
    <row r="444" s="172" customFormat="1" x14ac:dyDescent="0.25"/>
    <row r="445" s="172" customFormat="1" x14ac:dyDescent="0.25"/>
    <row r="446" s="172" customFormat="1" x14ac:dyDescent="0.25"/>
    <row r="447" s="172" customFormat="1" x14ac:dyDescent="0.25"/>
    <row r="448" s="172" customFormat="1" x14ac:dyDescent="0.25"/>
    <row r="449" s="172" customFormat="1" x14ac:dyDescent="0.25"/>
    <row r="450" s="172" customFormat="1" x14ac:dyDescent="0.25"/>
    <row r="451" s="172" customFormat="1" x14ac:dyDescent="0.25"/>
    <row r="452" s="172" customFormat="1" x14ac:dyDescent="0.25"/>
    <row r="453" s="172" customFormat="1" x14ac:dyDescent="0.25"/>
    <row r="454" s="172" customFormat="1" x14ac:dyDescent="0.25"/>
    <row r="455" s="172" customFormat="1" x14ac:dyDescent="0.25"/>
    <row r="456" s="172" customFormat="1" x14ac:dyDescent="0.25"/>
    <row r="457" s="172" customFormat="1" x14ac:dyDescent="0.25"/>
    <row r="458" s="172" customFormat="1" x14ac:dyDescent="0.25"/>
    <row r="459" s="172" customFormat="1" x14ac:dyDescent="0.25"/>
    <row r="460" s="172" customFormat="1" x14ac:dyDescent="0.25"/>
    <row r="461" s="172" customFormat="1" x14ac:dyDescent="0.25"/>
    <row r="462" s="172" customFormat="1" x14ac:dyDescent="0.25"/>
    <row r="463" s="172" customFormat="1" x14ac:dyDescent="0.25"/>
    <row r="464" s="172" customFormat="1" x14ac:dyDescent="0.25"/>
    <row r="465" s="172" customFormat="1" x14ac:dyDescent="0.25"/>
    <row r="466" s="172" customFormat="1" x14ac:dyDescent="0.25"/>
    <row r="467" s="172" customFormat="1" x14ac:dyDescent="0.25"/>
    <row r="468" s="172" customFormat="1" x14ac:dyDescent="0.25"/>
    <row r="469" s="172" customFormat="1" x14ac:dyDescent="0.25"/>
    <row r="470" s="172" customFormat="1" x14ac:dyDescent="0.25"/>
    <row r="471" s="172" customFormat="1" x14ac:dyDescent="0.25"/>
    <row r="472" s="172" customFormat="1" x14ac:dyDescent="0.25"/>
    <row r="473" s="172" customFormat="1" x14ac:dyDescent="0.25"/>
    <row r="474" s="172" customFormat="1" x14ac:dyDescent="0.25"/>
    <row r="475" s="172" customFormat="1" x14ac:dyDescent="0.25"/>
    <row r="476" s="172" customFormat="1" x14ac:dyDescent="0.25"/>
    <row r="477" s="172" customFormat="1" x14ac:dyDescent="0.25"/>
    <row r="478" s="172" customFormat="1" x14ac:dyDescent="0.25"/>
    <row r="479" s="172" customFormat="1" x14ac:dyDescent="0.25"/>
    <row r="480" s="172" customFormat="1" x14ac:dyDescent="0.25"/>
    <row r="481" s="172" customFormat="1" x14ac:dyDescent="0.25"/>
    <row r="482" s="172" customFormat="1" x14ac:dyDescent="0.25"/>
    <row r="483" s="172" customFormat="1" x14ac:dyDescent="0.25"/>
    <row r="484" s="172" customFormat="1" x14ac:dyDescent="0.25"/>
    <row r="485" s="172" customFormat="1" x14ac:dyDescent="0.25"/>
    <row r="486" s="172" customFormat="1" x14ac:dyDescent="0.25"/>
    <row r="487" s="172" customFormat="1" x14ac:dyDescent="0.25"/>
    <row r="488" s="172" customFormat="1" x14ac:dyDescent="0.25"/>
    <row r="489" s="172" customFormat="1" x14ac:dyDescent="0.25"/>
    <row r="490" s="172" customFormat="1" x14ac:dyDescent="0.25"/>
    <row r="491" s="172" customFormat="1" x14ac:dyDescent="0.25"/>
    <row r="492" s="172" customFormat="1" x14ac:dyDescent="0.25"/>
    <row r="493" s="172" customFormat="1" x14ac:dyDescent="0.25"/>
    <row r="494" s="172" customFormat="1" x14ac:dyDescent="0.25"/>
    <row r="495" s="172" customFormat="1" x14ac:dyDescent="0.25"/>
    <row r="496" s="172" customFormat="1" x14ac:dyDescent="0.25"/>
    <row r="497" s="172" customFormat="1" x14ac:dyDescent="0.25"/>
    <row r="498" s="172" customFormat="1" x14ac:dyDescent="0.25"/>
    <row r="499" s="172" customFormat="1" x14ac:dyDescent="0.25"/>
    <row r="500" s="172" customFormat="1" x14ac:dyDescent="0.25"/>
    <row r="501" s="172" customFormat="1" x14ac:dyDescent="0.25"/>
    <row r="502" s="172" customFormat="1" x14ac:dyDescent="0.25"/>
    <row r="503" s="172" customFormat="1" x14ac:dyDescent="0.25"/>
    <row r="504" s="172" customFormat="1" x14ac:dyDescent="0.25"/>
    <row r="505" s="172" customFormat="1" x14ac:dyDescent="0.25"/>
    <row r="506" s="172" customFormat="1" x14ac:dyDescent="0.25"/>
    <row r="507" s="172" customFormat="1" x14ac:dyDescent="0.25"/>
    <row r="508" s="172" customFormat="1" x14ac:dyDescent="0.25"/>
    <row r="509" s="172" customFormat="1" x14ac:dyDescent="0.25"/>
    <row r="510" s="172" customFormat="1" x14ac:dyDescent="0.25"/>
    <row r="511" s="172" customFormat="1" x14ac:dyDescent="0.25"/>
    <row r="512" s="172" customFormat="1" x14ac:dyDescent="0.25"/>
    <row r="513" s="172" customFormat="1" x14ac:dyDescent="0.25"/>
    <row r="514" s="172" customFormat="1" x14ac:dyDescent="0.25"/>
    <row r="515" s="172" customFormat="1" x14ac:dyDescent="0.25"/>
    <row r="516" s="172" customFormat="1" x14ac:dyDescent="0.25"/>
    <row r="517" s="172" customFormat="1" x14ac:dyDescent="0.25"/>
    <row r="518" s="172" customFormat="1" x14ac:dyDescent="0.25"/>
    <row r="519" s="172" customFormat="1" x14ac:dyDescent="0.25"/>
    <row r="520" s="172" customFormat="1" x14ac:dyDescent="0.25"/>
    <row r="521" s="172" customFormat="1" x14ac:dyDescent="0.25"/>
    <row r="522" s="172" customFormat="1" x14ac:dyDescent="0.25"/>
    <row r="523" s="172" customFormat="1" x14ac:dyDescent="0.25"/>
    <row r="524" s="172" customFormat="1" x14ac:dyDescent="0.25"/>
    <row r="525" s="172" customFormat="1" x14ac:dyDescent="0.25"/>
    <row r="526" s="172" customFormat="1" x14ac:dyDescent="0.25"/>
    <row r="527" s="172" customFormat="1" x14ac:dyDescent="0.25"/>
    <row r="528" s="172" customFormat="1" x14ac:dyDescent="0.25"/>
    <row r="529" s="172" customFormat="1" x14ac:dyDescent="0.25"/>
    <row r="530" s="172" customFormat="1" x14ac:dyDescent="0.25"/>
    <row r="531" s="172" customFormat="1" x14ac:dyDescent="0.25"/>
    <row r="532" s="172" customFormat="1" x14ac:dyDescent="0.25"/>
    <row r="533" s="172" customFormat="1" x14ac:dyDescent="0.25"/>
    <row r="534" s="172" customFormat="1" x14ac:dyDescent="0.25"/>
    <row r="535" s="172" customFormat="1" x14ac:dyDescent="0.25"/>
    <row r="536" s="172" customFormat="1" x14ac:dyDescent="0.25"/>
    <row r="537" s="172" customFormat="1" x14ac:dyDescent="0.25"/>
    <row r="538" s="172" customFormat="1" x14ac:dyDescent="0.25"/>
    <row r="539" s="172" customFormat="1" x14ac:dyDescent="0.25"/>
    <row r="540" s="172" customFormat="1" x14ac:dyDescent="0.25"/>
    <row r="541" s="172" customFormat="1" x14ac:dyDescent="0.25"/>
    <row r="542" s="172" customFormat="1" x14ac:dyDescent="0.25"/>
    <row r="543" s="172" customFormat="1" x14ac:dyDescent="0.25"/>
    <row r="544" s="172" customFormat="1" x14ac:dyDescent="0.25"/>
    <row r="545" s="172" customFormat="1" x14ac:dyDescent="0.25"/>
    <row r="546" s="172" customFormat="1" x14ac:dyDescent="0.25"/>
    <row r="547" s="172" customFormat="1" x14ac:dyDescent="0.25"/>
    <row r="548" s="172" customFormat="1" x14ac:dyDescent="0.25"/>
    <row r="549" s="172" customFormat="1" x14ac:dyDescent="0.25"/>
    <row r="550" s="172" customFormat="1" x14ac:dyDescent="0.25"/>
    <row r="551" s="172" customFormat="1" x14ac:dyDescent="0.25"/>
    <row r="552" s="172" customFormat="1" x14ac:dyDescent="0.25"/>
    <row r="553" s="172" customFormat="1" x14ac:dyDescent="0.25"/>
    <row r="554" s="172" customFormat="1" x14ac:dyDescent="0.25"/>
    <row r="555" s="172" customFormat="1" x14ac:dyDescent="0.25"/>
    <row r="556" s="172" customFormat="1" x14ac:dyDescent="0.25"/>
    <row r="557" s="172" customFormat="1" x14ac:dyDescent="0.25"/>
    <row r="558" s="172" customFormat="1" x14ac:dyDescent="0.25"/>
    <row r="559" s="172" customFormat="1" x14ac:dyDescent="0.25"/>
    <row r="560" s="172" customFormat="1" x14ac:dyDescent="0.25"/>
    <row r="561" s="172" customFormat="1" x14ac:dyDescent="0.25"/>
    <row r="562" s="172" customFormat="1" x14ac:dyDescent="0.25"/>
    <row r="563" s="172" customFormat="1" x14ac:dyDescent="0.25"/>
    <row r="564" s="172" customFormat="1" x14ac:dyDescent="0.25"/>
    <row r="565" s="172" customFormat="1" x14ac:dyDescent="0.25"/>
    <row r="566" s="172" customFormat="1" x14ac:dyDescent="0.25"/>
    <row r="567" s="172" customFormat="1" x14ac:dyDescent="0.25"/>
    <row r="568" s="172" customFormat="1" x14ac:dyDescent="0.25"/>
    <row r="569" s="172" customFormat="1" x14ac:dyDescent="0.25"/>
    <row r="570" s="172" customFormat="1" x14ac:dyDescent="0.25"/>
    <row r="571" s="172" customFormat="1" x14ac:dyDescent="0.25"/>
    <row r="572" s="172" customFormat="1" x14ac:dyDescent="0.25"/>
    <row r="573" s="172" customFormat="1" x14ac:dyDescent="0.25"/>
    <row r="574" s="172" customFormat="1" x14ac:dyDescent="0.25"/>
    <row r="575" s="172" customFormat="1" x14ac:dyDescent="0.25"/>
    <row r="576" s="172" customFormat="1" x14ac:dyDescent="0.25"/>
    <row r="577" s="172" customFormat="1" x14ac:dyDescent="0.25"/>
    <row r="578" s="172" customFormat="1" x14ac:dyDescent="0.25"/>
    <row r="579" s="172" customFormat="1" x14ac:dyDescent="0.25"/>
    <row r="580" s="172" customFormat="1" x14ac:dyDescent="0.25"/>
    <row r="581" s="172" customFormat="1" x14ac:dyDescent="0.25"/>
    <row r="582" s="172" customFormat="1" x14ac:dyDescent="0.25"/>
    <row r="583" s="172" customFormat="1" x14ac:dyDescent="0.25"/>
    <row r="584" s="172" customFormat="1" x14ac:dyDescent="0.25"/>
    <row r="585" s="172" customFormat="1" x14ac:dyDescent="0.25"/>
    <row r="586" s="172" customFormat="1" x14ac:dyDescent="0.25"/>
    <row r="587" s="172" customFormat="1" x14ac:dyDescent="0.25"/>
    <row r="588" s="172" customFormat="1" x14ac:dyDescent="0.25"/>
    <row r="589" s="172" customFormat="1" x14ac:dyDescent="0.25"/>
    <row r="590" s="172" customFormat="1" x14ac:dyDescent="0.25"/>
    <row r="591" s="172" customFormat="1" x14ac:dyDescent="0.25"/>
    <row r="592" s="172" customFormat="1" x14ac:dyDescent="0.25"/>
    <row r="593" s="172" customFormat="1" x14ac:dyDescent="0.25"/>
    <row r="594" s="172" customFormat="1" x14ac:dyDescent="0.25"/>
  </sheetData>
  <sheetProtection algorithmName="SHA-512" hashValue="uIWn4oNWNEHt4vOmcfdaI0zU0jOJ69W4yC2tTu6HpZV+2d7MFwW7c5IWXRVqXUOUE4EGhkU5h4rAT+sGzyxZZQ==" saltValue="TI4BD2BwSkWfmM9Lgw5GMg==" spinCount="100000" sheet="1" objects="1" scenarios="1"/>
  <protectedRanges>
    <protectedRange sqref="E23 E25 E27 E29 E31 E33 H33 H31 H29 H27 H25 H23" name="Rango3"/>
    <protectedRange sqref="P17 P15 P13 P11 P9 P7 M7 M9 M11 M13 M15 M17" name="Rango1"/>
    <protectedRange sqref="E7 E9 E11 E13 E15 E17 H17 H15 H13 H11 H9 H7 J7" name="Rango2"/>
  </protectedRanges>
  <mergeCells count="12">
    <mergeCell ref="K25:L25"/>
    <mergeCell ref="D5:H5"/>
    <mergeCell ref="N23:Q34"/>
    <mergeCell ref="C2:P2"/>
    <mergeCell ref="D20:H21"/>
    <mergeCell ref="D22:E22"/>
    <mergeCell ref="G22:H22"/>
    <mergeCell ref="L6:M6"/>
    <mergeCell ref="O6:P6"/>
    <mergeCell ref="L5:P5"/>
    <mergeCell ref="D6:E6"/>
    <mergeCell ref="G6:H6"/>
  </mergeCells>
  <hyperlinks>
    <hyperlink ref="C2:P2" location="INICIO!H2" display="INTERÉS SIMPLE (EXACTO 365 DÍAS)"/>
  </hyperlinks>
  <pageMargins left="0.7" right="0.7" top="0.75" bottom="0.75" header="0.3" footer="0.3"/>
  <pageSetup orientation="landscape"/>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322"/>
  <sheetViews>
    <sheetView zoomScale="70" zoomScaleNormal="70" zoomScalePageLayoutView="70" workbookViewId="0">
      <selection activeCell="J9" sqref="J9"/>
    </sheetView>
  </sheetViews>
  <sheetFormatPr baseColWidth="10" defaultRowHeight="15" x14ac:dyDescent="0.25"/>
  <cols>
    <col min="1" max="1" width="1.85546875" customWidth="1"/>
    <col min="2" max="2" width="1.7109375" customWidth="1"/>
    <col min="3" max="3" width="2.140625" customWidth="1"/>
    <col min="4" max="4" width="17" customWidth="1"/>
    <col min="5" max="5" width="6.28515625" customWidth="1"/>
    <col min="6" max="6" width="17.28515625" customWidth="1"/>
    <col min="7" max="7" width="6.28515625" customWidth="1"/>
    <col min="8" max="8" width="16.42578125" customWidth="1"/>
    <col min="9" max="9" width="5.7109375" customWidth="1"/>
    <col min="10" max="10" width="17.28515625" customWidth="1"/>
    <col min="11" max="11" width="5.42578125" customWidth="1"/>
    <col min="12" max="12" width="17.140625" customWidth="1"/>
    <col min="13" max="13" width="6.7109375" customWidth="1"/>
    <col min="14" max="68" width="11.42578125" style="161"/>
  </cols>
  <sheetData>
    <row r="1" spans="1:68" ht="17.25" customHeight="1" x14ac:dyDescent="0.25">
      <c r="A1" s="36"/>
      <c r="B1" s="36"/>
      <c r="C1" s="36"/>
      <c r="D1" s="36"/>
      <c r="E1" s="36"/>
      <c r="F1" s="36"/>
      <c r="G1" s="36"/>
      <c r="H1" s="36"/>
      <c r="I1" s="36"/>
      <c r="J1" s="36"/>
      <c r="K1" s="36"/>
      <c r="L1" s="36"/>
      <c r="M1" s="36"/>
    </row>
    <row r="2" spans="1:68" ht="15" customHeight="1" x14ac:dyDescent="0.25">
      <c r="A2" s="36"/>
      <c r="B2" s="36"/>
      <c r="C2" s="39"/>
      <c r="D2" s="135" t="s">
        <v>9</v>
      </c>
      <c r="E2" s="135"/>
      <c r="F2" s="135"/>
      <c r="G2" s="135"/>
      <c r="H2" s="135"/>
      <c r="I2" s="135"/>
      <c r="J2" s="135"/>
      <c r="K2" s="135"/>
      <c r="L2" s="135"/>
      <c r="M2" s="39"/>
    </row>
    <row r="3" spans="1:68" ht="15" customHeight="1" x14ac:dyDescent="0.25">
      <c r="A3" s="36"/>
      <c r="B3" s="39"/>
      <c r="C3" s="39"/>
      <c r="D3" s="135"/>
      <c r="E3" s="135"/>
      <c r="F3" s="135"/>
      <c r="G3" s="135"/>
      <c r="H3" s="135"/>
      <c r="I3" s="135"/>
      <c r="J3" s="135"/>
      <c r="K3" s="135"/>
      <c r="L3" s="135"/>
      <c r="M3" s="39"/>
    </row>
    <row r="4" spans="1:68" ht="11.25" customHeight="1" x14ac:dyDescent="0.25">
      <c r="A4" s="36"/>
      <c r="B4" s="36"/>
      <c r="C4" s="36"/>
      <c r="D4" s="36"/>
      <c r="E4" s="36"/>
      <c r="F4" s="36"/>
      <c r="G4" s="36"/>
      <c r="H4" s="36"/>
      <c r="I4" s="36"/>
      <c r="J4" s="36"/>
      <c r="K4" s="36"/>
      <c r="L4" s="36"/>
      <c r="M4" s="36"/>
    </row>
    <row r="5" spans="1:68" s="4" customFormat="1" ht="18.75" x14ac:dyDescent="0.3">
      <c r="A5" s="136" t="s">
        <v>3</v>
      </c>
      <c r="B5" s="137"/>
      <c r="C5" s="137"/>
      <c r="D5" s="137"/>
      <c r="E5" s="137"/>
      <c r="F5" s="137"/>
      <c r="G5" s="137"/>
      <c r="H5" s="137"/>
      <c r="I5" s="137"/>
      <c r="J5" s="137"/>
      <c r="K5" s="137"/>
      <c r="L5" s="137"/>
      <c r="M5" s="138"/>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2"/>
      <c r="AW5" s="162"/>
      <c r="AX5" s="162"/>
      <c r="AY5" s="162"/>
      <c r="AZ5" s="162"/>
      <c r="BA5" s="162"/>
      <c r="BB5" s="162"/>
      <c r="BC5" s="162"/>
      <c r="BD5" s="162"/>
      <c r="BE5" s="162"/>
      <c r="BF5" s="162"/>
      <c r="BG5" s="162"/>
      <c r="BH5" s="162"/>
      <c r="BI5" s="162"/>
      <c r="BJ5" s="162"/>
      <c r="BK5" s="162"/>
      <c r="BL5" s="162"/>
      <c r="BM5" s="162"/>
      <c r="BN5" s="162"/>
      <c r="BO5" s="162"/>
      <c r="BP5" s="162"/>
    </row>
    <row r="6" spans="1:68" s="1" customFormat="1" ht="17.25" customHeight="1" x14ac:dyDescent="0.25">
      <c r="A6" s="38"/>
      <c r="B6" s="38"/>
      <c r="C6" s="38"/>
      <c r="D6" s="40">
        <v>1</v>
      </c>
      <c r="E6" s="38"/>
      <c r="F6" s="40">
        <v>2</v>
      </c>
      <c r="G6" s="38"/>
      <c r="H6" s="40">
        <v>3</v>
      </c>
      <c r="I6" s="38"/>
      <c r="J6" s="40">
        <v>4</v>
      </c>
      <c r="K6" s="38"/>
      <c r="L6" s="40">
        <v>5</v>
      </c>
      <c r="M6" s="38"/>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2"/>
      <c r="AN6" s="172"/>
      <c r="AO6" s="172"/>
      <c r="AP6" s="172"/>
      <c r="AQ6" s="172"/>
      <c r="AR6" s="172"/>
      <c r="AS6" s="172"/>
      <c r="AT6" s="172"/>
      <c r="AU6" s="172"/>
      <c r="AV6" s="172"/>
      <c r="AW6" s="172"/>
      <c r="AX6" s="172"/>
      <c r="AY6" s="172"/>
      <c r="AZ6" s="172"/>
      <c r="BA6" s="172"/>
      <c r="BB6" s="172"/>
      <c r="BC6" s="172"/>
      <c r="BD6" s="172"/>
      <c r="BE6" s="172"/>
      <c r="BF6" s="172"/>
      <c r="BG6" s="172"/>
      <c r="BH6" s="172"/>
      <c r="BI6" s="172"/>
      <c r="BJ6" s="172"/>
      <c r="BK6" s="172"/>
      <c r="BL6" s="172"/>
      <c r="BM6" s="172"/>
      <c r="BN6" s="172"/>
      <c r="BO6" s="172"/>
      <c r="BP6" s="172"/>
    </row>
    <row r="7" spans="1:68" s="44" customFormat="1" ht="18.75" x14ac:dyDescent="0.3">
      <c r="A7" s="43"/>
      <c r="B7" s="43"/>
      <c r="C7" s="43"/>
      <c r="D7" s="45">
        <v>1</v>
      </c>
      <c r="E7" s="43"/>
      <c r="F7" s="45">
        <v>2</v>
      </c>
      <c r="G7" s="43"/>
      <c r="H7" s="45">
        <v>3</v>
      </c>
      <c r="I7" s="43"/>
      <c r="J7" s="45">
        <v>4</v>
      </c>
      <c r="K7" s="43"/>
      <c r="L7" s="45">
        <v>5</v>
      </c>
      <c r="M7" s="43"/>
      <c r="N7" s="173"/>
      <c r="O7" s="173"/>
      <c r="P7" s="173"/>
      <c r="Q7" s="173"/>
      <c r="R7" s="173"/>
      <c r="S7" s="173"/>
      <c r="T7" s="173"/>
      <c r="U7" s="173"/>
      <c r="V7" s="173"/>
      <c r="W7" s="173"/>
      <c r="X7" s="173"/>
      <c r="Y7" s="173"/>
      <c r="Z7" s="173"/>
      <c r="AA7" s="173"/>
      <c r="AB7" s="173"/>
      <c r="AC7" s="173"/>
      <c r="AD7" s="173"/>
      <c r="AE7" s="173"/>
      <c r="AF7" s="173"/>
      <c r="AG7" s="173"/>
      <c r="AH7" s="173"/>
      <c r="AI7" s="173"/>
      <c r="AJ7" s="173"/>
      <c r="AK7" s="173"/>
      <c r="AL7" s="173"/>
      <c r="AM7" s="173"/>
      <c r="AN7" s="173"/>
      <c r="AO7" s="173"/>
      <c r="AP7" s="173"/>
      <c r="AQ7" s="173"/>
      <c r="AR7" s="173"/>
      <c r="AS7" s="173"/>
      <c r="AT7" s="173"/>
      <c r="AU7" s="173"/>
      <c r="AV7" s="173"/>
      <c r="AW7" s="173"/>
      <c r="AX7" s="173"/>
      <c r="AY7" s="173"/>
      <c r="AZ7" s="173"/>
      <c r="BA7" s="173"/>
      <c r="BB7" s="173"/>
      <c r="BC7" s="173"/>
      <c r="BD7" s="173"/>
      <c r="BE7" s="173"/>
      <c r="BF7" s="173"/>
      <c r="BG7" s="173"/>
      <c r="BH7" s="173"/>
      <c r="BI7" s="173"/>
      <c r="BJ7" s="173"/>
      <c r="BK7" s="173"/>
      <c r="BL7" s="173"/>
      <c r="BM7" s="173"/>
      <c r="BN7" s="173"/>
      <c r="BO7" s="173"/>
      <c r="BP7" s="173"/>
    </row>
    <row r="8" spans="1:68" x14ac:dyDescent="0.25">
      <c r="A8" s="36"/>
      <c r="B8" s="36"/>
      <c r="C8" s="36"/>
      <c r="D8" s="36"/>
      <c r="E8" s="36"/>
      <c r="F8" s="36"/>
      <c r="G8" s="36"/>
      <c r="H8" s="36"/>
      <c r="I8" s="36"/>
      <c r="J8" s="36"/>
      <c r="K8" s="36"/>
      <c r="L8" s="36"/>
      <c r="M8" s="36"/>
    </row>
    <row r="9" spans="1:68" x14ac:dyDescent="0.25">
      <c r="A9" s="36"/>
      <c r="B9" s="36"/>
      <c r="C9" s="36"/>
      <c r="D9" s="36"/>
      <c r="E9" s="36"/>
      <c r="F9" s="36"/>
      <c r="G9" s="36"/>
      <c r="H9" s="36"/>
      <c r="I9" s="36"/>
      <c r="J9" s="36"/>
      <c r="K9" s="36"/>
      <c r="L9" s="36"/>
      <c r="M9" s="36"/>
    </row>
    <row r="10" spans="1:68" s="4" customFormat="1" ht="18.75" x14ac:dyDescent="0.3">
      <c r="A10" s="136" t="s">
        <v>5</v>
      </c>
      <c r="B10" s="137"/>
      <c r="C10" s="137"/>
      <c r="D10" s="137"/>
      <c r="E10" s="137"/>
      <c r="F10" s="137"/>
      <c r="G10" s="137"/>
      <c r="H10" s="137"/>
      <c r="I10" s="137"/>
      <c r="J10" s="137"/>
      <c r="K10" s="137"/>
      <c r="L10" s="137"/>
      <c r="M10" s="138"/>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162"/>
      <c r="AQ10" s="162"/>
      <c r="AR10" s="162"/>
      <c r="AS10" s="162"/>
      <c r="AT10" s="162"/>
      <c r="AU10" s="162"/>
      <c r="AV10" s="162"/>
      <c r="AW10" s="162"/>
      <c r="AX10" s="162"/>
      <c r="AY10" s="162"/>
      <c r="AZ10" s="162"/>
      <c r="BA10" s="162"/>
      <c r="BB10" s="162"/>
      <c r="BC10" s="162"/>
      <c r="BD10" s="162"/>
      <c r="BE10" s="162"/>
      <c r="BF10" s="162"/>
      <c r="BG10" s="162"/>
      <c r="BH10" s="162"/>
      <c r="BI10" s="162"/>
      <c r="BJ10" s="162"/>
      <c r="BK10" s="162"/>
      <c r="BL10" s="162"/>
      <c r="BM10" s="162"/>
      <c r="BN10" s="162"/>
      <c r="BO10" s="162"/>
      <c r="BP10" s="162"/>
    </row>
    <row r="11" spans="1:68" s="1" customFormat="1" ht="17.25" customHeight="1" x14ac:dyDescent="0.25">
      <c r="A11" s="38"/>
      <c r="B11" s="38"/>
      <c r="C11" s="38"/>
      <c r="D11" s="40">
        <v>1</v>
      </c>
      <c r="E11" s="38"/>
      <c r="F11" s="40">
        <v>2</v>
      </c>
      <c r="G11" s="38"/>
      <c r="H11" s="40">
        <v>3</v>
      </c>
      <c r="I11" s="38"/>
      <c r="J11" s="40">
        <v>4</v>
      </c>
      <c r="K11" s="38"/>
      <c r="L11" s="40">
        <v>5</v>
      </c>
      <c r="M11" s="38"/>
      <c r="N11" s="172"/>
      <c r="O11" s="172"/>
      <c r="P11" s="172"/>
      <c r="Q11" s="172"/>
      <c r="R11" s="172"/>
      <c r="S11" s="161"/>
      <c r="T11" s="172"/>
      <c r="U11" s="172"/>
      <c r="V11" s="172"/>
      <c r="W11" s="172"/>
      <c r="X11" s="172"/>
      <c r="Y11" s="172"/>
      <c r="Z11" s="172"/>
      <c r="AA11" s="172"/>
      <c r="AB11" s="172"/>
      <c r="AC11" s="172"/>
      <c r="AD11" s="172"/>
      <c r="AE11" s="172"/>
      <c r="AF11" s="172"/>
      <c r="AG11" s="172"/>
      <c r="AH11" s="172"/>
      <c r="AI11" s="172"/>
      <c r="AJ11" s="172"/>
      <c r="AK11" s="172"/>
      <c r="AL11" s="172"/>
      <c r="AM11" s="172"/>
      <c r="AN11" s="172"/>
      <c r="AO11" s="172"/>
      <c r="AP11" s="172"/>
      <c r="AQ11" s="172"/>
      <c r="AR11" s="172"/>
      <c r="AS11" s="172"/>
      <c r="AT11" s="172"/>
      <c r="AU11" s="172"/>
      <c r="AV11" s="172"/>
      <c r="AW11" s="172"/>
      <c r="AX11" s="172"/>
      <c r="AY11" s="172"/>
      <c r="AZ11" s="172"/>
      <c r="BA11" s="172"/>
      <c r="BB11" s="172"/>
      <c r="BC11" s="172"/>
      <c r="BD11" s="172"/>
      <c r="BE11" s="172"/>
      <c r="BF11" s="172"/>
      <c r="BG11" s="172"/>
      <c r="BH11" s="172"/>
      <c r="BI11" s="172"/>
      <c r="BJ11" s="172"/>
      <c r="BK11" s="172"/>
      <c r="BL11" s="172"/>
      <c r="BM11" s="172"/>
      <c r="BN11" s="172"/>
      <c r="BO11" s="172"/>
      <c r="BP11" s="172"/>
    </row>
    <row r="12" spans="1:68" s="44" customFormat="1" ht="18.75" x14ac:dyDescent="0.3">
      <c r="A12" s="43"/>
      <c r="B12" s="43"/>
      <c r="C12" s="43"/>
      <c r="D12" s="50">
        <v>1</v>
      </c>
      <c r="E12" s="43"/>
      <c r="F12" s="50">
        <v>1</v>
      </c>
      <c r="G12" s="43"/>
      <c r="H12" s="50">
        <v>1</v>
      </c>
      <c r="I12" s="43"/>
      <c r="J12" s="50">
        <v>1</v>
      </c>
      <c r="K12" s="43"/>
      <c r="L12" s="50">
        <v>1</v>
      </c>
      <c r="M12" s="4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c r="AP12" s="173"/>
      <c r="AQ12" s="173"/>
      <c r="AR12" s="173"/>
      <c r="AS12" s="173"/>
      <c r="AT12" s="173"/>
      <c r="AU12" s="173"/>
      <c r="AV12" s="173"/>
      <c r="AW12" s="173"/>
      <c r="AX12" s="173"/>
      <c r="AY12" s="173"/>
      <c r="AZ12" s="173"/>
      <c r="BA12" s="173"/>
      <c r="BB12" s="173"/>
      <c r="BC12" s="173"/>
      <c r="BD12" s="173"/>
      <c r="BE12" s="173"/>
      <c r="BF12" s="173"/>
      <c r="BG12" s="173"/>
      <c r="BH12" s="173"/>
      <c r="BI12" s="173"/>
      <c r="BJ12" s="173"/>
      <c r="BK12" s="173"/>
      <c r="BL12" s="173"/>
      <c r="BM12" s="173"/>
      <c r="BN12" s="173"/>
      <c r="BO12" s="173"/>
      <c r="BP12" s="173"/>
    </row>
    <row r="13" spans="1:68" x14ac:dyDescent="0.25">
      <c r="A13" s="36"/>
      <c r="B13" s="36"/>
      <c r="C13" s="36"/>
      <c r="D13" s="36"/>
      <c r="E13" s="36"/>
      <c r="F13" s="36"/>
      <c r="G13" s="36"/>
      <c r="H13" s="36"/>
      <c r="I13" s="36"/>
      <c r="J13" s="36"/>
      <c r="K13" s="36"/>
      <c r="L13" s="36"/>
      <c r="M13" s="36"/>
    </row>
    <row r="14" spans="1:68" x14ac:dyDescent="0.25">
      <c r="A14" s="36"/>
      <c r="B14" s="36"/>
      <c r="C14" s="36"/>
      <c r="D14" s="36"/>
      <c r="E14" s="36"/>
      <c r="F14" s="36"/>
      <c r="G14" s="36"/>
      <c r="H14" s="36"/>
      <c r="I14" s="36"/>
      <c r="J14" s="36"/>
      <c r="K14" s="36"/>
      <c r="L14" s="36"/>
      <c r="M14" s="36"/>
    </row>
    <row r="15" spans="1:68" s="4" customFormat="1" ht="18.75" x14ac:dyDescent="0.3">
      <c r="A15" s="131" t="s">
        <v>4</v>
      </c>
      <c r="B15" s="132"/>
      <c r="C15" s="132"/>
      <c r="D15" s="132"/>
      <c r="E15" s="132"/>
      <c r="F15" s="132"/>
      <c r="G15" s="132"/>
      <c r="H15" s="132"/>
      <c r="I15" s="132"/>
      <c r="J15" s="133"/>
      <c r="K15" s="41">
        <v>0.08</v>
      </c>
      <c r="L15" s="42"/>
      <c r="M15" s="4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162"/>
      <c r="AN15" s="162"/>
      <c r="AO15" s="162"/>
      <c r="AP15" s="162"/>
      <c r="AQ15" s="162"/>
      <c r="AR15" s="162"/>
      <c r="AS15" s="162"/>
      <c r="AT15" s="162"/>
      <c r="AU15" s="162"/>
      <c r="AV15" s="162"/>
      <c r="AW15" s="162"/>
      <c r="AX15" s="162"/>
      <c r="AY15" s="162"/>
      <c r="AZ15" s="162"/>
      <c r="BA15" s="162"/>
      <c r="BB15" s="162"/>
      <c r="BC15" s="162"/>
      <c r="BD15" s="162"/>
      <c r="BE15" s="162"/>
      <c r="BF15" s="162"/>
      <c r="BG15" s="162"/>
      <c r="BH15" s="162"/>
      <c r="BI15" s="162"/>
      <c r="BJ15" s="162"/>
      <c r="BK15" s="162"/>
      <c r="BL15" s="162"/>
      <c r="BM15" s="162"/>
      <c r="BN15" s="162"/>
      <c r="BO15" s="162"/>
      <c r="BP15" s="162"/>
    </row>
    <row r="16" spans="1:68" x14ac:dyDescent="0.25">
      <c r="A16" s="129"/>
      <c r="B16" s="129"/>
      <c r="C16" s="129"/>
      <c r="D16" s="129"/>
      <c r="E16" s="129"/>
      <c r="F16" s="129"/>
      <c r="G16" s="129"/>
      <c r="H16" s="36"/>
      <c r="I16" s="36"/>
      <c r="J16" s="36"/>
      <c r="K16" s="38"/>
      <c r="L16" s="36"/>
      <c r="M16" s="36"/>
    </row>
    <row r="17" spans="1:68" ht="6.75" customHeight="1" x14ac:dyDescent="0.25">
      <c r="A17" s="130"/>
      <c r="B17" s="130"/>
      <c r="C17" s="130"/>
      <c r="D17" s="130"/>
      <c r="E17" s="130"/>
      <c r="F17" s="130"/>
      <c r="G17" s="130"/>
      <c r="H17" s="36"/>
      <c r="I17" s="36"/>
      <c r="J17" s="36"/>
      <c r="K17" s="36"/>
      <c r="L17" s="36"/>
      <c r="M17" s="36"/>
    </row>
    <row r="18" spans="1:68" ht="8.25" customHeight="1" thickBot="1" x14ac:dyDescent="0.3">
      <c r="A18" s="130"/>
      <c r="B18" s="130"/>
      <c r="C18" s="130"/>
      <c r="D18" s="130"/>
      <c r="E18" s="130"/>
      <c r="F18" s="130"/>
      <c r="G18" s="130"/>
      <c r="H18" s="36"/>
      <c r="I18" s="36"/>
      <c r="J18" s="36"/>
      <c r="K18" s="36"/>
      <c r="L18" s="36"/>
      <c r="M18" s="36"/>
    </row>
    <row r="19" spans="1:68" s="48" customFormat="1" ht="18.75" thickBot="1" x14ac:dyDescent="0.3">
      <c r="A19" s="130"/>
      <c r="B19" s="130"/>
      <c r="C19" s="130"/>
      <c r="D19" s="130"/>
      <c r="E19" s="130"/>
      <c r="F19" s="130"/>
      <c r="G19" s="130"/>
      <c r="H19" s="46"/>
      <c r="I19" s="134" t="s">
        <v>27</v>
      </c>
      <c r="J19" s="134"/>
      <c r="K19" s="134"/>
      <c r="L19" s="49">
        <f>D12/(1+(K15)*(D7/12))+(F12/(1+(K15)*(F7/12)))+(H12/(1+(K15)*(H7/12)))+(J12/(1+(K15)*(J7/12)))+(L12/(1+(K15)*(L7/12)))</f>
        <v>4.9023796550794563</v>
      </c>
      <c r="M19" s="46"/>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4"/>
      <c r="BA19" s="174"/>
      <c r="BB19" s="174"/>
      <c r="BC19" s="174"/>
      <c r="BD19" s="174"/>
      <c r="BE19" s="174"/>
      <c r="BF19" s="174"/>
      <c r="BG19" s="174"/>
      <c r="BH19" s="174"/>
      <c r="BI19" s="174"/>
      <c r="BJ19" s="174"/>
      <c r="BK19" s="174"/>
      <c r="BL19" s="174"/>
      <c r="BM19" s="174"/>
      <c r="BN19" s="174"/>
      <c r="BO19" s="174"/>
      <c r="BP19" s="174"/>
    </row>
    <row r="20" spans="1:68" ht="19.5" thickBot="1" x14ac:dyDescent="0.35">
      <c r="A20" s="130"/>
      <c r="B20" s="130"/>
      <c r="C20" s="130"/>
      <c r="D20" s="130"/>
      <c r="E20" s="130"/>
      <c r="F20" s="130"/>
      <c r="G20" s="130"/>
      <c r="H20" s="36"/>
      <c r="I20" s="42"/>
      <c r="J20" s="42"/>
      <c r="K20" s="42"/>
      <c r="L20" s="42"/>
      <c r="M20" s="36"/>
    </row>
    <row r="21" spans="1:68" s="48" customFormat="1" ht="18.75" thickBot="1" x14ac:dyDescent="0.3">
      <c r="A21" s="130"/>
      <c r="B21" s="130"/>
      <c r="C21" s="130"/>
      <c r="D21" s="130"/>
      <c r="E21" s="130"/>
      <c r="F21" s="130"/>
      <c r="G21" s="130"/>
      <c r="H21" s="126" t="s">
        <v>34</v>
      </c>
      <c r="I21" s="127"/>
      <c r="J21" s="127"/>
      <c r="K21" s="128"/>
      <c r="L21" s="47">
        <f>'VDO INT.SIMPLE'!M25/'VNE. INTERES SIMPLE'!L19</f>
        <v>72.036582881251789</v>
      </c>
      <c r="M21" s="46"/>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4"/>
      <c r="BA21" s="174"/>
      <c r="BB21" s="174"/>
      <c r="BC21" s="174"/>
      <c r="BD21" s="174"/>
      <c r="BE21" s="174"/>
      <c r="BF21" s="174"/>
      <c r="BG21" s="174"/>
      <c r="BH21" s="174"/>
      <c r="BI21" s="174"/>
      <c r="BJ21" s="174"/>
      <c r="BK21" s="174"/>
      <c r="BL21" s="174"/>
      <c r="BM21" s="174"/>
      <c r="BN21" s="174"/>
      <c r="BO21" s="174"/>
      <c r="BP21" s="174"/>
    </row>
    <row r="22" spans="1:68" x14ac:dyDescent="0.25">
      <c r="A22" s="130"/>
      <c r="B22" s="130"/>
      <c r="C22" s="130"/>
      <c r="D22" s="130"/>
      <c r="E22" s="130"/>
      <c r="F22" s="130"/>
      <c r="G22" s="130"/>
      <c r="H22" s="36"/>
      <c r="I22" s="36"/>
      <c r="J22" s="36"/>
      <c r="K22" s="36"/>
      <c r="L22" s="36"/>
      <c r="M22" s="36"/>
    </row>
    <row r="23" spans="1:68" x14ac:dyDescent="0.25">
      <c r="A23" s="130"/>
      <c r="B23" s="130"/>
      <c r="C23" s="130"/>
      <c r="D23" s="130"/>
      <c r="E23" s="130"/>
      <c r="F23" s="130"/>
      <c r="G23" s="130"/>
      <c r="H23" s="36"/>
      <c r="I23" s="36"/>
      <c r="J23" s="36"/>
      <c r="K23" s="36"/>
      <c r="L23" s="36"/>
      <c r="M23" s="37"/>
    </row>
    <row r="24" spans="1:68" x14ac:dyDescent="0.25">
      <c r="A24" s="130"/>
      <c r="B24" s="130"/>
      <c r="C24" s="130"/>
      <c r="D24" s="130"/>
      <c r="E24" s="130"/>
      <c r="F24" s="130"/>
      <c r="G24" s="130"/>
      <c r="H24" s="36"/>
      <c r="I24" s="36"/>
      <c r="J24" s="36"/>
      <c r="K24" s="36"/>
      <c r="L24" s="36"/>
      <c r="M24" s="36"/>
    </row>
    <row r="25" spans="1:68" x14ac:dyDescent="0.25">
      <c r="A25" s="130"/>
      <c r="B25" s="130"/>
      <c r="C25" s="130"/>
      <c r="D25" s="130"/>
      <c r="E25" s="130"/>
      <c r="F25" s="130"/>
      <c r="G25" s="130"/>
      <c r="H25" s="36"/>
      <c r="I25" s="36"/>
      <c r="J25" s="36"/>
      <c r="K25" s="36"/>
      <c r="L25" s="36"/>
      <c r="M25" s="36"/>
    </row>
    <row r="26" spans="1:68" x14ac:dyDescent="0.25">
      <c r="A26" s="130"/>
      <c r="B26" s="130"/>
      <c r="C26" s="130"/>
      <c r="D26" s="130"/>
      <c r="E26" s="130"/>
      <c r="F26" s="130"/>
      <c r="G26" s="130"/>
      <c r="H26" s="36"/>
      <c r="I26" s="36"/>
      <c r="J26" s="36"/>
      <c r="K26" s="36"/>
      <c r="L26" s="36"/>
      <c r="M26" s="36"/>
    </row>
    <row r="27" spans="1:68" x14ac:dyDescent="0.25">
      <c r="A27" s="130"/>
      <c r="B27" s="130"/>
      <c r="C27" s="130"/>
      <c r="D27" s="130"/>
      <c r="E27" s="130"/>
      <c r="F27" s="130"/>
      <c r="G27" s="130"/>
      <c r="H27" s="36"/>
      <c r="I27" s="36"/>
      <c r="J27" s="36"/>
      <c r="K27" s="36"/>
      <c r="L27" s="36"/>
      <c r="M27" s="36"/>
    </row>
    <row r="28" spans="1:68" x14ac:dyDescent="0.25">
      <c r="A28" s="130"/>
      <c r="B28" s="130"/>
      <c r="C28" s="130"/>
      <c r="D28" s="130"/>
      <c r="E28" s="130"/>
      <c r="F28" s="130"/>
      <c r="G28" s="130"/>
      <c r="H28" s="36"/>
      <c r="I28" s="36"/>
      <c r="J28" s="36"/>
      <c r="K28" s="36"/>
      <c r="L28" s="36"/>
      <c r="M28" s="36"/>
    </row>
    <row r="29" spans="1:68" x14ac:dyDescent="0.25">
      <c r="A29" s="130"/>
      <c r="B29" s="130"/>
      <c r="C29" s="130"/>
      <c r="D29" s="130"/>
      <c r="E29" s="130"/>
      <c r="F29" s="130"/>
      <c r="G29" s="130"/>
      <c r="H29" s="36"/>
      <c r="I29" s="36"/>
      <c r="J29" s="36"/>
      <c r="K29" s="36"/>
      <c r="L29" s="36"/>
      <c r="M29" s="36"/>
    </row>
    <row r="30" spans="1:68" x14ac:dyDescent="0.25">
      <c r="A30" s="130"/>
      <c r="B30" s="130"/>
      <c r="C30" s="130"/>
      <c r="D30" s="130"/>
      <c r="E30" s="130"/>
      <c r="F30" s="130"/>
      <c r="G30" s="130"/>
      <c r="H30" s="36"/>
      <c r="I30" s="36"/>
      <c r="J30" s="36"/>
      <c r="K30" s="36"/>
      <c r="L30" s="36"/>
      <c r="M30" s="36"/>
    </row>
    <row r="31" spans="1:68" x14ac:dyDescent="0.25">
      <c r="A31" s="130"/>
      <c r="B31" s="130"/>
      <c r="C31" s="130"/>
      <c r="D31" s="130"/>
      <c r="E31" s="130"/>
      <c r="F31" s="130"/>
      <c r="G31" s="130"/>
      <c r="H31" s="36"/>
      <c r="I31" s="36"/>
      <c r="J31" s="36"/>
      <c r="K31" s="36"/>
      <c r="L31" s="36"/>
      <c r="M31" s="36"/>
    </row>
    <row r="32" spans="1:68" x14ac:dyDescent="0.25">
      <c r="A32" s="130"/>
      <c r="B32" s="130"/>
      <c r="C32" s="130"/>
      <c r="D32" s="130"/>
      <c r="E32" s="130"/>
      <c r="F32" s="130"/>
      <c r="G32" s="130"/>
      <c r="H32" s="36"/>
      <c r="I32" s="36"/>
      <c r="J32" s="36"/>
      <c r="K32" s="36"/>
      <c r="L32" s="36"/>
      <c r="M32" s="36"/>
    </row>
    <row r="33" spans="1:13" x14ac:dyDescent="0.25">
      <c r="A33" s="130"/>
      <c r="B33" s="130"/>
      <c r="C33" s="130"/>
      <c r="D33" s="130"/>
      <c r="E33" s="130"/>
      <c r="F33" s="130"/>
      <c r="G33" s="130"/>
      <c r="H33" s="36"/>
      <c r="I33" s="36"/>
      <c r="J33" s="36"/>
      <c r="K33" s="36"/>
      <c r="L33" s="36"/>
      <c r="M33" s="36"/>
    </row>
    <row r="34" spans="1:13" s="161" customFormat="1" x14ac:dyDescent="0.25"/>
    <row r="35" spans="1:13" s="161" customFormat="1" x14ac:dyDescent="0.25"/>
    <row r="36" spans="1:13" s="161" customFormat="1" x14ac:dyDescent="0.25"/>
    <row r="37" spans="1:13" s="161" customFormat="1" x14ac:dyDescent="0.25"/>
    <row r="38" spans="1:13" s="161" customFormat="1" x14ac:dyDescent="0.25"/>
    <row r="39" spans="1:13" s="161" customFormat="1" x14ac:dyDescent="0.25"/>
    <row r="40" spans="1:13" s="161" customFormat="1" x14ac:dyDescent="0.25"/>
    <row r="41" spans="1:13" s="161" customFormat="1" x14ac:dyDescent="0.25"/>
    <row r="42" spans="1:13" s="161" customFormat="1" x14ac:dyDescent="0.25"/>
    <row r="43" spans="1:13" s="161" customFormat="1" x14ac:dyDescent="0.25"/>
    <row r="44" spans="1:13" s="161" customFormat="1" x14ac:dyDescent="0.25"/>
    <row r="45" spans="1:13" s="161" customFormat="1" x14ac:dyDescent="0.25"/>
    <row r="46" spans="1:13" s="161" customFormat="1" x14ac:dyDescent="0.25"/>
    <row r="47" spans="1:13" s="161" customFormat="1" x14ac:dyDescent="0.25"/>
    <row r="48" spans="1:13" s="161" customFormat="1" x14ac:dyDescent="0.25"/>
    <row r="49" s="161" customFormat="1" x14ac:dyDescent="0.25"/>
    <row r="50" s="161" customFormat="1" x14ac:dyDescent="0.25"/>
    <row r="51" s="161" customFormat="1" x14ac:dyDescent="0.25"/>
    <row r="52" s="161" customFormat="1" x14ac:dyDescent="0.25"/>
    <row r="53" s="161" customFormat="1" x14ac:dyDescent="0.25"/>
    <row r="54" s="161" customFormat="1" x14ac:dyDescent="0.25"/>
    <row r="55" s="161" customFormat="1" x14ac:dyDescent="0.25"/>
    <row r="56" s="161" customFormat="1" x14ac:dyDescent="0.25"/>
    <row r="57" s="161" customFormat="1" x14ac:dyDescent="0.25"/>
    <row r="58" s="161" customFormat="1" x14ac:dyDescent="0.25"/>
    <row r="59" s="161" customFormat="1" x14ac:dyDescent="0.25"/>
    <row r="60" s="161" customFormat="1" x14ac:dyDescent="0.25"/>
    <row r="61" s="161" customFormat="1" x14ac:dyDescent="0.25"/>
    <row r="62" s="161" customFormat="1" x14ac:dyDescent="0.25"/>
    <row r="63" s="161" customFormat="1" x14ac:dyDescent="0.25"/>
    <row r="64" s="161" customFormat="1" x14ac:dyDescent="0.25"/>
    <row r="65" s="161" customFormat="1" x14ac:dyDescent="0.25"/>
    <row r="66" s="161" customFormat="1" x14ac:dyDescent="0.25"/>
    <row r="67" s="161" customFormat="1" x14ac:dyDescent="0.25"/>
    <row r="68" s="161" customFormat="1" x14ac:dyDescent="0.25"/>
    <row r="69" s="161" customFormat="1" x14ac:dyDescent="0.25"/>
    <row r="70" s="161" customFormat="1" x14ac:dyDescent="0.25"/>
    <row r="71" s="161" customFormat="1" x14ac:dyDescent="0.25"/>
    <row r="72" s="161" customFormat="1" x14ac:dyDescent="0.25"/>
    <row r="73" s="161" customFormat="1" x14ac:dyDescent="0.25"/>
    <row r="74" s="161" customFormat="1" x14ac:dyDescent="0.25"/>
    <row r="75" s="161" customFormat="1" x14ac:dyDescent="0.25"/>
    <row r="76" s="161" customFormat="1" x14ac:dyDescent="0.25"/>
    <row r="77" s="161" customFormat="1" x14ac:dyDescent="0.25"/>
    <row r="78" s="161" customFormat="1" x14ac:dyDescent="0.25"/>
    <row r="79" s="161" customFormat="1" x14ac:dyDescent="0.25"/>
    <row r="80" s="161" customFormat="1" x14ac:dyDescent="0.25"/>
    <row r="81" s="161" customFormat="1" x14ac:dyDescent="0.25"/>
    <row r="82" s="161" customFormat="1" x14ac:dyDescent="0.25"/>
    <row r="83" s="161" customFormat="1" x14ac:dyDescent="0.25"/>
    <row r="84" s="161" customFormat="1" x14ac:dyDescent="0.25"/>
    <row r="85" s="161" customFormat="1" x14ac:dyDescent="0.25"/>
    <row r="86" s="161" customFormat="1" x14ac:dyDescent="0.25"/>
    <row r="87" s="161" customFormat="1" x14ac:dyDescent="0.25"/>
    <row r="88" s="161" customFormat="1" x14ac:dyDescent="0.25"/>
    <row r="89" s="161" customFormat="1" x14ac:dyDescent="0.25"/>
    <row r="90" s="161" customFormat="1" x14ac:dyDescent="0.25"/>
    <row r="91" s="161" customFormat="1" x14ac:dyDescent="0.25"/>
    <row r="92" s="161" customFormat="1" x14ac:dyDescent="0.25"/>
    <row r="93" s="161" customFormat="1" x14ac:dyDescent="0.25"/>
    <row r="94" s="161" customFormat="1" x14ac:dyDescent="0.25"/>
    <row r="95" s="161" customFormat="1" x14ac:dyDescent="0.25"/>
    <row r="96" s="161" customFormat="1" x14ac:dyDescent="0.25"/>
    <row r="97" s="161" customFormat="1" x14ac:dyDescent="0.25"/>
    <row r="98" s="161" customFormat="1" x14ac:dyDescent="0.25"/>
    <row r="99" s="161" customFormat="1" x14ac:dyDescent="0.25"/>
    <row r="100" s="161" customFormat="1" x14ac:dyDescent="0.25"/>
    <row r="101" s="161" customFormat="1" x14ac:dyDescent="0.25"/>
    <row r="102" s="161" customFormat="1" x14ac:dyDescent="0.25"/>
    <row r="103" s="161" customFormat="1" x14ac:dyDescent="0.25"/>
    <row r="104" s="161" customFormat="1" x14ac:dyDescent="0.25"/>
    <row r="105" s="161" customFormat="1" x14ac:dyDescent="0.25"/>
    <row r="106" s="161" customFormat="1" x14ac:dyDescent="0.25"/>
    <row r="107" s="161" customFormat="1" x14ac:dyDescent="0.25"/>
    <row r="108" s="161" customFormat="1" x14ac:dyDescent="0.25"/>
    <row r="109" s="161" customFormat="1" x14ac:dyDescent="0.25"/>
    <row r="110" s="161" customFormat="1" x14ac:dyDescent="0.25"/>
    <row r="111" s="161" customFormat="1" x14ac:dyDescent="0.25"/>
    <row r="112" s="161" customFormat="1" x14ac:dyDescent="0.25"/>
    <row r="113" s="161" customFormat="1" x14ac:dyDescent="0.25"/>
    <row r="114" s="161" customFormat="1" x14ac:dyDescent="0.25"/>
    <row r="115" s="161" customFormat="1" x14ac:dyDescent="0.25"/>
    <row r="116" s="161" customFormat="1" x14ac:dyDescent="0.25"/>
    <row r="117" s="161" customFormat="1" x14ac:dyDescent="0.25"/>
    <row r="118" s="161" customFormat="1" x14ac:dyDescent="0.25"/>
    <row r="119" s="161" customFormat="1" x14ac:dyDescent="0.25"/>
    <row r="120" s="161" customFormat="1" x14ac:dyDescent="0.25"/>
    <row r="121" s="161" customFormat="1" x14ac:dyDescent="0.25"/>
    <row r="122" s="161" customFormat="1" x14ac:dyDescent="0.25"/>
    <row r="123" s="161" customFormat="1" x14ac:dyDescent="0.25"/>
    <row r="124" s="161" customFormat="1" x14ac:dyDescent="0.25"/>
    <row r="125" s="161" customFormat="1" x14ac:dyDescent="0.25"/>
    <row r="126" s="161" customFormat="1" x14ac:dyDescent="0.25"/>
    <row r="127" s="161" customFormat="1" x14ac:dyDescent="0.25"/>
    <row r="128" s="161" customFormat="1" x14ac:dyDescent="0.25"/>
    <row r="129" s="161" customFormat="1" x14ac:dyDescent="0.25"/>
    <row r="130" s="161" customFormat="1" x14ac:dyDescent="0.25"/>
    <row r="131" s="161" customFormat="1" x14ac:dyDescent="0.25"/>
    <row r="132" s="161" customFormat="1" x14ac:dyDescent="0.25"/>
    <row r="133" s="161" customFormat="1" x14ac:dyDescent="0.25"/>
    <row r="134" s="161" customFormat="1" x14ac:dyDescent="0.25"/>
    <row r="135" s="161" customFormat="1" x14ac:dyDescent="0.25"/>
    <row r="136" s="161" customFormat="1" x14ac:dyDescent="0.25"/>
    <row r="137" s="161" customFormat="1" x14ac:dyDescent="0.25"/>
    <row r="138" s="161" customFormat="1" x14ac:dyDescent="0.25"/>
    <row r="139" s="161" customFormat="1" x14ac:dyDescent="0.25"/>
    <row r="140" s="161" customFormat="1" x14ac:dyDescent="0.25"/>
    <row r="141" s="161" customFormat="1" x14ac:dyDescent="0.25"/>
    <row r="142" s="161" customFormat="1" x14ac:dyDescent="0.25"/>
    <row r="143" s="161" customFormat="1" x14ac:dyDescent="0.25"/>
    <row r="144" s="161" customFormat="1" x14ac:dyDescent="0.25"/>
    <row r="145" s="161" customFormat="1" x14ac:dyDescent="0.25"/>
    <row r="146" s="161" customFormat="1" x14ac:dyDescent="0.25"/>
    <row r="147" s="161" customFormat="1" x14ac:dyDescent="0.25"/>
    <row r="148" s="161" customFormat="1" x14ac:dyDescent="0.25"/>
    <row r="149" s="161" customFormat="1" x14ac:dyDescent="0.25"/>
    <row r="150" s="161" customFormat="1" x14ac:dyDescent="0.25"/>
    <row r="151" s="161" customFormat="1" x14ac:dyDescent="0.25"/>
    <row r="152" s="161" customFormat="1" x14ac:dyDescent="0.25"/>
    <row r="153" s="161" customFormat="1" x14ac:dyDescent="0.25"/>
    <row r="154" s="161" customFormat="1" x14ac:dyDescent="0.25"/>
    <row r="155" s="161" customFormat="1" x14ac:dyDescent="0.25"/>
    <row r="156" s="161" customFormat="1" x14ac:dyDescent="0.25"/>
    <row r="157" s="161" customFormat="1" x14ac:dyDescent="0.25"/>
    <row r="158" s="161" customFormat="1" x14ac:dyDescent="0.25"/>
    <row r="159" s="161" customFormat="1" x14ac:dyDescent="0.25"/>
    <row r="160" s="161" customFormat="1" x14ac:dyDescent="0.25"/>
    <row r="161" s="161" customFormat="1" x14ac:dyDescent="0.25"/>
    <row r="162" s="161" customFormat="1" x14ac:dyDescent="0.25"/>
    <row r="163" s="161" customFormat="1" x14ac:dyDescent="0.25"/>
    <row r="164" s="161" customFormat="1" x14ac:dyDescent="0.25"/>
    <row r="165" s="161" customFormat="1" x14ac:dyDescent="0.25"/>
    <row r="166" s="161" customFormat="1" x14ac:dyDescent="0.25"/>
    <row r="167" s="161" customFormat="1" x14ac:dyDescent="0.25"/>
    <row r="168" s="161" customFormat="1" x14ac:dyDescent="0.25"/>
    <row r="169" s="161" customFormat="1" x14ac:dyDescent="0.25"/>
    <row r="170" s="161" customFormat="1" x14ac:dyDescent="0.25"/>
    <row r="171" s="161" customFormat="1" x14ac:dyDescent="0.25"/>
    <row r="172" s="161" customFormat="1" x14ac:dyDescent="0.25"/>
    <row r="173" s="161" customFormat="1" x14ac:dyDescent="0.25"/>
    <row r="174" s="161" customFormat="1" x14ac:dyDescent="0.25"/>
    <row r="175" s="161" customFormat="1" x14ac:dyDescent="0.25"/>
    <row r="176" s="161" customFormat="1" x14ac:dyDescent="0.25"/>
    <row r="177" s="161" customFormat="1" x14ac:dyDescent="0.25"/>
    <row r="178" s="161" customFormat="1" x14ac:dyDescent="0.25"/>
    <row r="179" s="161" customFormat="1" x14ac:dyDescent="0.25"/>
    <row r="180" s="161" customFormat="1" x14ac:dyDescent="0.25"/>
    <row r="181" s="161" customFormat="1" x14ac:dyDescent="0.25"/>
    <row r="182" s="161" customFormat="1" x14ac:dyDescent="0.25"/>
    <row r="183" s="161" customFormat="1" x14ac:dyDescent="0.25"/>
    <row r="184" s="161" customFormat="1" x14ac:dyDescent="0.25"/>
    <row r="185" s="161" customFormat="1" x14ac:dyDescent="0.25"/>
    <row r="186" s="161" customFormat="1" x14ac:dyDescent="0.25"/>
    <row r="187" s="161" customFormat="1" x14ac:dyDescent="0.25"/>
    <row r="188" s="161" customFormat="1" x14ac:dyDescent="0.25"/>
    <row r="189" s="161" customFormat="1" x14ac:dyDescent="0.25"/>
    <row r="190" s="161" customFormat="1" x14ac:dyDescent="0.25"/>
    <row r="191" s="161" customFormat="1" x14ac:dyDescent="0.25"/>
    <row r="192" s="161" customFormat="1" x14ac:dyDescent="0.25"/>
    <row r="193" s="161" customFormat="1" x14ac:dyDescent="0.25"/>
    <row r="194" s="161" customFormat="1" x14ac:dyDescent="0.25"/>
    <row r="195" s="161" customFormat="1" x14ac:dyDescent="0.25"/>
    <row r="196" s="161" customFormat="1" x14ac:dyDescent="0.25"/>
    <row r="197" s="161" customFormat="1" x14ac:dyDescent="0.25"/>
    <row r="198" s="161" customFormat="1" x14ac:dyDescent="0.25"/>
    <row r="199" s="161" customFormat="1" x14ac:dyDescent="0.25"/>
    <row r="200" s="161" customFormat="1" x14ac:dyDescent="0.25"/>
    <row r="201" s="161" customFormat="1" x14ac:dyDescent="0.25"/>
    <row r="202" s="161" customFormat="1" x14ac:dyDescent="0.25"/>
    <row r="203" s="161" customFormat="1" x14ac:dyDescent="0.25"/>
    <row r="204" s="161" customFormat="1" x14ac:dyDescent="0.25"/>
    <row r="205" s="161" customFormat="1" x14ac:dyDescent="0.25"/>
    <row r="206" s="161" customFormat="1" x14ac:dyDescent="0.25"/>
    <row r="207" s="161" customFormat="1" x14ac:dyDescent="0.25"/>
    <row r="208" s="161" customFormat="1" x14ac:dyDescent="0.25"/>
    <row r="209" s="161" customFormat="1" x14ac:dyDescent="0.25"/>
    <row r="210" s="161" customFormat="1" x14ac:dyDescent="0.25"/>
    <row r="211" s="161" customFormat="1" x14ac:dyDescent="0.25"/>
    <row r="212" s="161" customFormat="1" x14ac:dyDescent="0.25"/>
    <row r="213" s="161" customFormat="1" x14ac:dyDescent="0.25"/>
    <row r="214" s="161" customFormat="1" x14ac:dyDescent="0.25"/>
    <row r="215" s="161" customFormat="1" x14ac:dyDescent="0.25"/>
    <row r="216" s="161" customFormat="1" x14ac:dyDescent="0.25"/>
    <row r="217" s="161" customFormat="1" x14ac:dyDescent="0.25"/>
    <row r="218" s="161" customFormat="1" x14ac:dyDescent="0.25"/>
    <row r="219" s="161" customFormat="1" x14ac:dyDescent="0.25"/>
    <row r="220" s="161" customFormat="1" x14ac:dyDescent="0.25"/>
    <row r="221" s="161" customFormat="1" x14ac:dyDescent="0.25"/>
    <row r="222" s="161" customFormat="1" x14ac:dyDescent="0.25"/>
    <row r="223" s="161" customFormat="1" x14ac:dyDescent="0.25"/>
    <row r="224" s="161" customFormat="1" x14ac:dyDescent="0.25"/>
    <row r="225" s="161" customFormat="1" x14ac:dyDescent="0.25"/>
    <row r="226" s="161" customFormat="1" x14ac:dyDescent="0.25"/>
    <row r="227" s="161" customFormat="1" x14ac:dyDescent="0.25"/>
    <row r="228" s="161" customFormat="1" x14ac:dyDescent="0.25"/>
    <row r="229" s="161" customFormat="1" x14ac:dyDescent="0.25"/>
    <row r="230" s="161" customFormat="1" x14ac:dyDescent="0.25"/>
    <row r="231" s="161" customFormat="1" x14ac:dyDescent="0.25"/>
    <row r="232" s="161" customFormat="1" x14ac:dyDescent="0.25"/>
    <row r="233" s="161" customFormat="1" x14ac:dyDescent="0.25"/>
    <row r="234" s="161" customFormat="1" x14ac:dyDescent="0.25"/>
    <row r="235" s="161" customFormat="1" x14ac:dyDescent="0.25"/>
    <row r="236" s="161" customFormat="1" x14ac:dyDescent="0.25"/>
    <row r="237" s="161" customFormat="1" x14ac:dyDescent="0.25"/>
    <row r="238" s="161" customFormat="1" x14ac:dyDescent="0.25"/>
    <row r="239" s="161" customFormat="1" x14ac:dyDescent="0.25"/>
    <row r="240" s="161" customFormat="1" x14ac:dyDescent="0.25"/>
    <row r="241" s="161" customFormat="1" x14ac:dyDescent="0.25"/>
    <row r="242" s="161" customFormat="1" x14ac:dyDescent="0.25"/>
    <row r="243" s="161" customFormat="1" x14ac:dyDescent="0.25"/>
    <row r="244" s="161" customFormat="1" x14ac:dyDescent="0.25"/>
    <row r="245" s="161" customFormat="1" x14ac:dyDescent="0.25"/>
    <row r="246" s="161" customFormat="1" x14ac:dyDescent="0.25"/>
    <row r="247" s="161" customFormat="1" x14ac:dyDescent="0.25"/>
    <row r="248" s="161" customFormat="1" x14ac:dyDescent="0.25"/>
    <row r="249" s="161" customFormat="1" x14ac:dyDescent="0.25"/>
    <row r="250" s="161" customFormat="1" x14ac:dyDescent="0.25"/>
    <row r="251" s="161" customFormat="1" x14ac:dyDescent="0.25"/>
    <row r="252" s="161" customFormat="1" x14ac:dyDescent="0.25"/>
    <row r="253" s="161" customFormat="1" x14ac:dyDescent="0.25"/>
    <row r="254" s="161" customFormat="1" x14ac:dyDescent="0.25"/>
    <row r="255" s="161" customFormat="1" x14ac:dyDescent="0.25"/>
    <row r="256" s="161" customFormat="1" x14ac:dyDescent="0.25"/>
    <row r="257" s="161" customFormat="1" x14ac:dyDescent="0.25"/>
    <row r="258" s="161" customFormat="1" x14ac:dyDescent="0.25"/>
    <row r="259" s="161" customFormat="1" x14ac:dyDescent="0.25"/>
    <row r="260" s="161" customFormat="1" x14ac:dyDescent="0.25"/>
    <row r="261" s="161" customFormat="1" x14ac:dyDescent="0.25"/>
    <row r="262" s="161" customFormat="1" x14ac:dyDescent="0.25"/>
    <row r="263" s="161" customFormat="1" x14ac:dyDescent="0.25"/>
    <row r="264" s="161" customFormat="1" x14ac:dyDescent="0.25"/>
    <row r="265" s="161" customFormat="1" x14ac:dyDescent="0.25"/>
    <row r="266" s="161" customFormat="1" x14ac:dyDescent="0.25"/>
    <row r="267" s="161" customFormat="1" x14ac:dyDescent="0.25"/>
    <row r="268" s="161" customFormat="1" x14ac:dyDescent="0.25"/>
    <row r="269" s="161" customFormat="1" x14ac:dyDescent="0.25"/>
    <row r="270" s="161" customFormat="1" x14ac:dyDescent="0.25"/>
    <row r="271" s="161" customFormat="1" x14ac:dyDescent="0.25"/>
    <row r="272" s="161" customFormat="1" x14ac:dyDescent="0.25"/>
    <row r="273" s="161" customFormat="1" x14ac:dyDescent="0.25"/>
    <row r="274" s="161" customFormat="1" x14ac:dyDescent="0.25"/>
    <row r="275" s="161" customFormat="1" x14ac:dyDescent="0.25"/>
    <row r="276" s="161" customFormat="1" x14ac:dyDescent="0.25"/>
    <row r="277" s="161" customFormat="1" x14ac:dyDescent="0.25"/>
    <row r="278" s="161" customFormat="1" x14ac:dyDescent="0.25"/>
    <row r="279" s="161" customFormat="1" x14ac:dyDescent="0.25"/>
    <row r="280" s="161" customFormat="1" x14ac:dyDescent="0.25"/>
    <row r="281" s="161" customFormat="1" x14ac:dyDescent="0.25"/>
    <row r="282" s="161" customFormat="1" x14ac:dyDescent="0.25"/>
    <row r="283" s="161" customFormat="1" x14ac:dyDescent="0.25"/>
    <row r="284" s="161" customFormat="1" x14ac:dyDescent="0.25"/>
    <row r="285" s="161" customFormat="1" x14ac:dyDescent="0.25"/>
    <row r="286" s="161" customFormat="1" x14ac:dyDescent="0.25"/>
    <row r="287" s="161" customFormat="1" x14ac:dyDescent="0.25"/>
    <row r="288" s="161" customFormat="1" x14ac:dyDescent="0.25"/>
    <row r="289" s="161" customFormat="1" x14ac:dyDescent="0.25"/>
    <row r="290" s="161" customFormat="1" x14ac:dyDescent="0.25"/>
    <row r="291" s="161" customFormat="1" x14ac:dyDescent="0.25"/>
    <row r="292" s="161" customFormat="1" x14ac:dyDescent="0.25"/>
    <row r="293" s="161" customFormat="1" x14ac:dyDescent="0.25"/>
    <row r="294" s="161" customFormat="1" x14ac:dyDescent="0.25"/>
    <row r="295" s="161" customFormat="1" x14ac:dyDescent="0.25"/>
    <row r="296" s="161" customFormat="1" x14ac:dyDescent="0.25"/>
    <row r="297" s="161" customFormat="1" x14ac:dyDescent="0.25"/>
    <row r="298" s="161" customFormat="1" x14ac:dyDescent="0.25"/>
    <row r="299" s="161" customFormat="1" x14ac:dyDescent="0.25"/>
    <row r="300" s="161" customFormat="1" x14ac:dyDescent="0.25"/>
    <row r="301" s="161" customFormat="1" x14ac:dyDescent="0.25"/>
    <row r="302" s="161" customFormat="1" x14ac:dyDescent="0.25"/>
    <row r="303" s="161" customFormat="1" x14ac:dyDescent="0.25"/>
    <row r="304" s="161" customFormat="1" x14ac:dyDescent="0.25"/>
    <row r="305" s="161" customFormat="1" x14ac:dyDescent="0.25"/>
    <row r="306" s="161" customFormat="1" x14ac:dyDescent="0.25"/>
    <row r="307" s="161" customFormat="1" x14ac:dyDescent="0.25"/>
    <row r="308" s="161" customFormat="1" x14ac:dyDescent="0.25"/>
    <row r="309" s="161" customFormat="1" x14ac:dyDescent="0.25"/>
    <row r="310" s="161" customFormat="1" x14ac:dyDescent="0.25"/>
    <row r="311" s="161" customFormat="1" x14ac:dyDescent="0.25"/>
    <row r="312" s="161" customFormat="1" x14ac:dyDescent="0.25"/>
    <row r="313" s="161" customFormat="1" x14ac:dyDescent="0.25"/>
    <row r="314" s="161" customFormat="1" x14ac:dyDescent="0.25"/>
    <row r="315" s="161" customFormat="1" x14ac:dyDescent="0.25"/>
    <row r="316" s="161" customFormat="1" x14ac:dyDescent="0.25"/>
    <row r="317" s="161" customFormat="1" x14ac:dyDescent="0.25"/>
    <row r="318" s="161" customFormat="1" x14ac:dyDescent="0.25"/>
    <row r="319" s="161" customFormat="1" x14ac:dyDescent="0.25"/>
    <row r="320" s="161" customFormat="1" x14ac:dyDescent="0.25"/>
    <row r="321" s="161" customFormat="1" x14ac:dyDescent="0.25"/>
    <row r="322" s="161" customFormat="1" x14ac:dyDescent="0.25"/>
  </sheetData>
  <sheetProtection algorithmName="SHA-512" hashValue="FhZjEPRCV/aEIQw2o7nM2NgU4KDickgs4sjry78c36CYqWuR7qHF7CEKXn7wDAjVp9ksDuSoTb8ZnI1NyrrgEg==" saltValue="pki2rzmYrIT1oQO85kmHvA==" spinCount="100000" sheet="1" objects="1" scenarios="1"/>
  <protectedRanges>
    <protectedRange sqref="L7 J7 H7 F7 D7 D12 F12 H12 J12 L12 K15" name="Rango1"/>
  </protectedRanges>
  <mergeCells count="7">
    <mergeCell ref="H21:K21"/>
    <mergeCell ref="A16:G33"/>
    <mergeCell ref="A15:J15"/>
    <mergeCell ref="I19:K19"/>
    <mergeCell ref="D2:L3"/>
    <mergeCell ref="A10:M10"/>
    <mergeCell ref="A5:M5"/>
  </mergeCells>
  <hyperlinks>
    <hyperlink ref="D2:L3" location="INICIO!F3" display="DETERMINACIÓN DEL NUEVO ESQUEMA DE PAGOS"/>
  </hyperlinks>
  <pageMargins left="0.7" right="0.7" top="0.75" bottom="0.75" header="0.3" footer="0.3"/>
  <pageSetup orientation="landscape"/>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4"/>
  <sheetViews>
    <sheetView topLeftCell="F1" zoomScale="90" zoomScaleNormal="90" zoomScalePageLayoutView="90" workbookViewId="0">
      <selection activeCell="M25" sqref="M25"/>
    </sheetView>
  </sheetViews>
  <sheetFormatPr baseColWidth="10" defaultColWidth="10.85546875" defaultRowHeight="12" x14ac:dyDescent="0.2"/>
  <cols>
    <col min="1" max="1" width="1.140625" style="3" customWidth="1"/>
    <col min="2" max="2" width="0.85546875" style="3" customWidth="1"/>
    <col min="3" max="3" width="1" style="3" customWidth="1"/>
    <col min="4" max="4" width="6.140625" style="3" customWidth="1"/>
    <col min="5" max="5" width="16.7109375" style="3" customWidth="1"/>
    <col min="6" max="6" width="1.7109375" style="3" customWidth="1"/>
    <col min="7" max="7" width="6.28515625" style="3" customWidth="1"/>
    <col min="8" max="8" width="16.7109375" style="3" customWidth="1"/>
    <col min="9" max="9" width="6.28515625" style="3" customWidth="1"/>
    <col min="10" max="10" width="16.7109375" style="3" customWidth="1"/>
    <col min="11" max="11" width="1.7109375" style="3" customWidth="1"/>
    <col min="12" max="12" width="6.140625" style="3" customWidth="1"/>
    <col min="13" max="13" width="16.7109375" style="3" customWidth="1"/>
    <col min="14" max="14" width="1.42578125" style="3" customWidth="1"/>
    <col min="15" max="15" width="6.140625" style="3" customWidth="1"/>
    <col min="16" max="16" width="16.7109375" style="3" customWidth="1"/>
    <col min="17" max="17" width="5.28515625" style="3" customWidth="1"/>
    <col min="18" max="64" width="10.85546875" style="169"/>
    <col min="65" max="16384" width="10.85546875" style="3"/>
  </cols>
  <sheetData>
    <row r="1" spans="1:64" ht="8.25" customHeight="1" x14ac:dyDescent="0.2">
      <c r="A1" s="52"/>
      <c r="B1" s="52"/>
      <c r="C1" s="52"/>
      <c r="D1" s="52"/>
      <c r="E1" s="52"/>
      <c r="F1" s="52"/>
      <c r="G1" s="52"/>
      <c r="H1" s="52"/>
      <c r="I1" s="52"/>
      <c r="J1" s="52"/>
      <c r="K1" s="52"/>
      <c r="L1" s="52"/>
      <c r="M1" s="52"/>
      <c r="N1" s="52"/>
      <c r="O1" s="52"/>
      <c r="P1" s="52"/>
      <c r="Q1" s="52"/>
    </row>
    <row r="2" spans="1:64" ht="10.5" customHeight="1" x14ac:dyDescent="0.2">
      <c r="A2" s="52"/>
      <c r="B2" s="52"/>
      <c r="C2" s="52"/>
      <c r="D2" s="142" t="s">
        <v>37</v>
      </c>
      <c r="E2" s="142"/>
      <c r="F2" s="142"/>
      <c r="G2" s="142"/>
      <c r="H2" s="142"/>
      <c r="I2" s="142"/>
      <c r="J2" s="142"/>
      <c r="K2" s="142"/>
      <c r="L2" s="142"/>
      <c r="M2" s="142"/>
      <c r="N2" s="142"/>
      <c r="O2" s="142"/>
      <c r="P2" s="142"/>
      <c r="Q2" s="52"/>
    </row>
    <row r="3" spans="1:64" x14ac:dyDescent="0.2">
      <c r="A3" s="52"/>
      <c r="B3" s="52"/>
      <c r="C3" s="52"/>
      <c r="D3" s="142"/>
      <c r="E3" s="142"/>
      <c r="F3" s="142"/>
      <c r="G3" s="142"/>
      <c r="H3" s="142"/>
      <c r="I3" s="142"/>
      <c r="J3" s="142"/>
      <c r="K3" s="142"/>
      <c r="L3" s="142"/>
      <c r="M3" s="142"/>
      <c r="N3" s="142"/>
      <c r="O3" s="142"/>
      <c r="P3" s="142"/>
      <c r="Q3" s="52"/>
    </row>
    <row r="4" spans="1:64" ht="14.25" customHeight="1" x14ac:dyDescent="0.2">
      <c r="A4" s="52"/>
      <c r="B4" s="52"/>
      <c r="C4" s="52"/>
      <c r="D4" s="143" t="s">
        <v>0</v>
      </c>
      <c r="E4" s="143"/>
      <c r="F4" s="143"/>
      <c r="G4" s="143"/>
      <c r="H4" s="143"/>
      <c r="I4" s="52"/>
      <c r="J4" s="52"/>
      <c r="K4" s="52"/>
      <c r="L4" s="143" t="s">
        <v>35</v>
      </c>
      <c r="M4" s="143"/>
      <c r="N4" s="143"/>
      <c r="O4" s="143"/>
      <c r="P4" s="143"/>
      <c r="Q4" s="52"/>
    </row>
    <row r="5" spans="1:64" ht="14.25" customHeight="1" thickBot="1" x14ac:dyDescent="0.25">
      <c r="A5" s="52"/>
      <c r="B5" s="52"/>
      <c r="C5" s="52"/>
      <c r="D5" s="143"/>
      <c r="E5" s="143"/>
      <c r="F5" s="143"/>
      <c r="G5" s="143"/>
      <c r="H5" s="143"/>
      <c r="I5" s="52"/>
      <c r="J5" s="52"/>
      <c r="K5" s="52"/>
      <c r="L5" s="143"/>
      <c r="M5" s="143"/>
      <c r="N5" s="143"/>
      <c r="O5" s="143"/>
      <c r="P5" s="143"/>
      <c r="Q5" s="52"/>
    </row>
    <row r="6" spans="1:64" s="58" customFormat="1" ht="13.5" thickBot="1" x14ac:dyDescent="0.25">
      <c r="A6" s="66"/>
      <c r="B6" s="66" t="s">
        <v>10</v>
      </c>
      <c r="C6" s="66"/>
      <c r="D6" s="140" t="s">
        <v>6</v>
      </c>
      <c r="E6" s="141"/>
      <c r="F6" s="53"/>
      <c r="G6" s="140" t="s">
        <v>7</v>
      </c>
      <c r="H6" s="141"/>
      <c r="I6" s="53"/>
      <c r="J6" s="67" t="s">
        <v>8</v>
      </c>
      <c r="K6" s="53"/>
      <c r="L6" s="140" t="s">
        <v>6</v>
      </c>
      <c r="M6" s="141"/>
      <c r="N6" s="53"/>
      <c r="O6" s="140" t="s">
        <v>7</v>
      </c>
      <c r="P6" s="141"/>
      <c r="Q6" s="53"/>
      <c r="R6" s="170"/>
      <c r="S6" s="170"/>
      <c r="T6" s="170"/>
      <c r="U6" s="170"/>
      <c r="V6" s="170"/>
      <c r="W6" s="170"/>
      <c r="X6" s="170"/>
      <c r="Y6" s="170"/>
      <c r="Z6" s="170"/>
      <c r="AA6" s="170"/>
      <c r="AB6" s="170"/>
      <c r="AC6" s="170"/>
      <c r="AD6" s="170"/>
      <c r="AE6" s="170"/>
      <c r="AF6" s="170"/>
      <c r="AG6" s="170"/>
      <c r="AH6" s="170"/>
      <c r="AI6" s="170"/>
      <c r="AJ6" s="170"/>
      <c r="AK6" s="170"/>
      <c r="AL6" s="170"/>
      <c r="AM6" s="170"/>
      <c r="AN6" s="170"/>
      <c r="AO6" s="170"/>
      <c r="AP6" s="170"/>
      <c r="AQ6" s="170"/>
      <c r="AR6" s="170"/>
      <c r="AS6" s="170"/>
      <c r="AT6" s="170"/>
      <c r="AU6" s="170"/>
      <c r="AV6" s="170"/>
      <c r="AW6" s="170"/>
      <c r="AX6" s="170"/>
      <c r="AY6" s="170"/>
      <c r="AZ6" s="170"/>
      <c r="BA6" s="170"/>
      <c r="BB6" s="170"/>
      <c r="BC6" s="170"/>
      <c r="BD6" s="170"/>
      <c r="BE6" s="170"/>
      <c r="BF6" s="170"/>
      <c r="BG6" s="170"/>
      <c r="BH6" s="170"/>
      <c r="BI6" s="170"/>
      <c r="BJ6" s="170"/>
      <c r="BK6" s="170"/>
      <c r="BL6" s="170"/>
    </row>
    <row r="7" spans="1:64" s="58" customFormat="1" ht="13.5" thickBot="1" x14ac:dyDescent="0.25">
      <c r="A7" s="53"/>
      <c r="B7" s="53">
        <f>20/30</f>
        <v>0.66666666666666663</v>
      </c>
      <c r="C7" s="53"/>
      <c r="D7" s="54">
        <v>1</v>
      </c>
      <c r="E7" s="55">
        <v>12000</v>
      </c>
      <c r="F7" s="53"/>
      <c r="G7" s="54">
        <v>7</v>
      </c>
      <c r="H7" s="55">
        <v>3000</v>
      </c>
      <c r="I7" s="54">
        <v>13</v>
      </c>
      <c r="J7" s="56">
        <v>25000</v>
      </c>
      <c r="K7" s="53"/>
      <c r="L7" s="54">
        <v>1</v>
      </c>
      <c r="M7" s="57">
        <v>3</v>
      </c>
      <c r="N7" s="53"/>
      <c r="O7" s="54">
        <v>7</v>
      </c>
      <c r="P7" s="57">
        <v>3</v>
      </c>
      <c r="Q7" s="53"/>
      <c r="R7" s="170"/>
      <c r="S7" s="170"/>
      <c r="T7" s="170"/>
      <c r="U7" s="170"/>
      <c r="V7" s="170"/>
      <c r="W7" s="170"/>
      <c r="X7" s="170"/>
      <c r="Y7" s="170"/>
      <c r="Z7" s="170"/>
      <c r="AA7" s="170"/>
      <c r="AB7" s="170"/>
      <c r="AC7" s="170"/>
      <c r="AD7" s="170"/>
      <c r="AE7" s="170"/>
      <c r="AF7" s="170"/>
      <c r="AG7" s="170"/>
      <c r="AH7" s="170"/>
      <c r="AI7" s="170"/>
      <c r="AJ7" s="170"/>
      <c r="AK7" s="170"/>
      <c r="AL7" s="170"/>
      <c r="AM7" s="170"/>
      <c r="AN7" s="170"/>
      <c r="AO7" s="170"/>
      <c r="AP7" s="170"/>
      <c r="AQ7" s="170"/>
      <c r="AR7" s="170"/>
      <c r="AS7" s="170"/>
      <c r="AT7" s="170"/>
      <c r="AU7" s="170"/>
      <c r="AV7" s="170"/>
      <c r="AW7" s="170"/>
      <c r="AX7" s="170"/>
      <c r="AY7" s="170"/>
      <c r="AZ7" s="170"/>
      <c r="BA7" s="170"/>
      <c r="BB7" s="170"/>
      <c r="BC7" s="170"/>
      <c r="BD7" s="170"/>
      <c r="BE7" s="170"/>
      <c r="BF7" s="170"/>
      <c r="BG7" s="170"/>
      <c r="BH7" s="170"/>
      <c r="BI7" s="170"/>
      <c r="BJ7" s="170"/>
      <c r="BK7" s="170"/>
      <c r="BL7" s="170"/>
    </row>
    <row r="8" spans="1:64" s="58" customFormat="1" ht="13.5" thickBot="1" x14ac:dyDescent="0.25">
      <c r="A8" s="53"/>
      <c r="B8" s="53"/>
      <c r="C8" s="53"/>
      <c r="D8" s="53"/>
      <c r="E8" s="59"/>
      <c r="F8" s="53"/>
      <c r="G8" s="53"/>
      <c r="H8" s="59"/>
      <c r="I8" s="53"/>
      <c r="J8" s="53"/>
      <c r="K8" s="53"/>
      <c r="L8" s="53"/>
      <c r="M8" s="60"/>
      <c r="N8" s="53"/>
      <c r="O8" s="53"/>
      <c r="P8" s="60"/>
      <c r="Q8" s="53"/>
      <c r="R8" s="170"/>
      <c r="S8" s="170"/>
      <c r="T8" s="170"/>
      <c r="U8" s="170"/>
      <c r="V8" s="170"/>
      <c r="W8" s="170"/>
      <c r="X8" s="170"/>
      <c r="Y8" s="170"/>
      <c r="Z8" s="170"/>
      <c r="AA8" s="170"/>
      <c r="AB8" s="170"/>
      <c r="AC8" s="170"/>
      <c r="AD8" s="170"/>
      <c r="AE8" s="170"/>
      <c r="AF8" s="170"/>
      <c r="AG8" s="170"/>
      <c r="AH8" s="170"/>
      <c r="AI8" s="170"/>
      <c r="AJ8" s="170"/>
      <c r="AK8" s="170"/>
      <c r="AL8" s="170"/>
      <c r="AM8" s="170"/>
      <c r="AN8" s="170"/>
      <c r="AO8" s="170"/>
      <c r="AP8" s="170"/>
      <c r="AQ8" s="170"/>
      <c r="AR8" s="170"/>
      <c r="AS8" s="170"/>
      <c r="AT8" s="170"/>
      <c r="AU8" s="170"/>
      <c r="AV8" s="170"/>
      <c r="AW8" s="170"/>
      <c r="AX8" s="170"/>
      <c r="AY8" s="170"/>
      <c r="AZ8" s="170"/>
      <c r="BA8" s="170"/>
      <c r="BB8" s="170"/>
      <c r="BC8" s="170"/>
      <c r="BD8" s="170"/>
      <c r="BE8" s="170"/>
      <c r="BF8" s="170"/>
      <c r="BG8" s="170"/>
      <c r="BH8" s="170"/>
      <c r="BI8" s="170"/>
      <c r="BJ8" s="170"/>
      <c r="BK8" s="170"/>
      <c r="BL8" s="170"/>
    </row>
    <row r="9" spans="1:64" s="58" customFormat="1" ht="13.5" thickBot="1" x14ac:dyDescent="0.25">
      <c r="A9" s="53"/>
      <c r="B9" s="53"/>
      <c r="C9" s="53"/>
      <c r="D9" s="54">
        <v>2</v>
      </c>
      <c r="E9" s="55">
        <v>7000</v>
      </c>
      <c r="F9" s="53"/>
      <c r="G9" s="54">
        <v>8</v>
      </c>
      <c r="H9" s="55">
        <v>3000</v>
      </c>
      <c r="I9" s="53"/>
      <c r="J9" s="53"/>
      <c r="K9" s="53"/>
      <c r="L9" s="54">
        <v>2</v>
      </c>
      <c r="M9" s="57">
        <v>1</v>
      </c>
      <c r="N9" s="53"/>
      <c r="O9" s="54">
        <v>8</v>
      </c>
      <c r="P9" s="57">
        <v>6</v>
      </c>
      <c r="Q9" s="53"/>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c r="AW9" s="170"/>
      <c r="AX9" s="170"/>
      <c r="AY9" s="170"/>
      <c r="AZ9" s="170"/>
      <c r="BA9" s="170"/>
      <c r="BB9" s="170"/>
      <c r="BC9" s="170"/>
      <c r="BD9" s="170"/>
      <c r="BE9" s="170"/>
      <c r="BF9" s="170"/>
      <c r="BG9" s="170"/>
      <c r="BH9" s="170"/>
      <c r="BI9" s="170"/>
      <c r="BJ9" s="170"/>
      <c r="BK9" s="170"/>
      <c r="BL9" s="170"/>
    </row>
    <row r="10" spans="1:64" s="58" customFormat="1" ht="13.5" thickBot="1" x14ac:dyDescent="0.25">
      <c r="A10" s="53"/>
      <c r="B10" s="53"/>
      <c r="C10" s="53"/>
      <c r="D10" s="53"/>
      <c r="E10" s="59"/>
      <c r="F10" s="53"/>
      <c r="G10" s="53"/>
      <c r="H10" s="59"/>
      <c r="I10" s="53"/>
      <c r="J10" s="53"/>
      <c r="K10" s="53"/>
      <c r="L10" s="53"/>
      <c r="M10" s="60"/>
      <c r="N10" s="53"/>
      <c r="O10" s="53"/>
      <c r="P10" s="60"/>
      <c r="Q10" s="53"/>
      <c r="R10" s="170"/>
      <c r="S10" s="170"/>
      <c r="T10" s="171"/>
      <c r="U10" s="170"/>
      <c r="V10" s="170"/>
      <c r="W10" s="170"/>
      <c r="X10" s="170"/>
      <c r="Y10" s="170"/>
      <c r="Z10" s="170"/>
      <c r="AA10" s="170"/>
      <c r="AB10" s="170"/>
      <c r="AC10" s="170"/>
      <c r="AD10" s="170"/>
      <c r="AE10" s="170"/>
      <c r="AF10" s="170"/>
      <c r="AG10" s="170"/>
      <c r="AH10" s="170"/>
      <c r="AI10" s="170"/>
      <c r="AJ10" s="170"/>
      <c r="AK10" s="170"/>
      <c r="AL10" s="170"/>
      <c r="AM10" s="170"/>
      <c r="AN10" s="170"/>
      <c r="AO10" s="170"/>
      <c r="AP10" s="170"/>
      <c r="AQ10" s="170"/>
      <c r="AR10" s="170"/>
      <c r="AS10" s="170"/>
      <c r="AT10" s="170"/>
      <c r="AU10" s="170"/>
      <c r="AV10" s="170"/>
      <c r="AW10" s="170"/>
      <c r="AX10" s="170"/>
      <c r="AY10" s="170"/>
      <c r="AZ10" s="170"/>
      <c r="BA10" s="170"/>
      <c r="BB10" s="170"/>
      <c r="BC10" s="170"/>
      <c r="BD10" s="170"/>
      <c r="BE10" s="170"/>
      <c r="BF10" s="170"/>
      <c r="BG10" s="170"/>
      <c r="BH10" s="170"/>
      <c r="BI10" s="170"/>
      <c r="BJ10" s="170"/>
      <c r="BK10" s="170"/>
      <c r="BL10" s="170"/>
    </row>
    <row r="11" spans="1:64" s="58" customFormat="1" ht="13.5" thickBot="1" x14ac:dyDescent="0.25">
      <c r="A11" s="53"/>
      <c r="B11" s="53"/>
      <c r="C11" s="53"/>
      <c r="D11" s="54">
        <v>3</v>
      </c>
      <c r="E11" s="55"/>
      <c r="F11" s="53"/>
      <c r="G11" s="54">
        <v>9</v>
      </c>
      <c r="H11" s="55"/>
      <c r="I11" s="53"/>
      <c r="J11" s="53"/>
      <c r="K11" s="53"/>
      <c r="L11" s="54">
        <v>3</v>
      </c>
      <c r="M11" s="57"/>
      <c r="N11" s="53"/>
      <c r="O11" s="54">
        <v>9</v>
      </c>
      <c r="P11" s="57"/>
      <c r="Q11" s="53"/>
      <c r="R11" s="170"/>
      <c r="S11" s="170"/>
      <c r="T11" s="170"/>
      <c r="U11" s="170"/>
      <c r="V11" s="170"/>
      <c r="W11" s="170"/>
      <c r="X11" s="170"/>
      <c r="Y11" s="170"/>
      <c r="Z11" s="170"/>
      <c r="AA11" s="170"/>
      <c r="AB11" s="170"/>
      <c r="AC11" s="170"/>
      <c r="AD11" s="170"/>
      <c r="AE11" s="170"/>
      <c r="AF11" s="170"/>
      <c r="AG11" s="170"/>
      <c r="AH11" s="170"/>
      <c r="AI11" s="170"/>
      <c r="AJ11" s="170"/>
      <c r="AK11" s="170"/>
      <c r="AL11" s="170"/>
      <c r="AM11" s="170"/>
      <c r="AN11" s="170"/>
      <c r="AO11" s="170"/>
      <c r="AP11" s="170"/>
      <c r="AQ11" s="170"/>
      <c r="AR11" s="170"/>
      <c r="AS11" s="170"/>
      <c r="AT11" s="170"/>
      <c r="AU11" s="170"/>
      <c r="AV11" s="170"/>
      <c r="AW11" s="170"/>
      <c r="AX11" s="170"/>
      <c r="AY11" s="170"/>
      <c r="AZ11" s="170"/>
      <c r="BA11" s="170"/>
      <c r="BB11" s="170"/>
      <c r="BC11" s="170"/>
      <c r="BD11" s="170"/>
      <c r="BE11" s="170"/>
      <c r="BF11" s="170"/>
      <c r="BG11" s="170"/>
      <c r="BH11" s="170"/>
      <c r="BI11" s="170"/>
      <c r="BJ11" s="170"/>
      <c r="BK11" s="170"/>
      <c r="BL11" s="170"/>
    </row>
    <row r="12" spans="1:64" s="58" customFormat="1" ht="13.5" thickBot="1" x14ac:dyDescent="0.25">
      <c r="A12" s="53"/>
      <c r="B12" s="53"/>
      <c r="C12" s="53"/>
      <c r="D12" s="53"/>
      <c r="E12" s="59"/>
      <c r="F12" s="53"/>
      <c r="G12" s="53"/>
      <c r="H12" s="59"/>
      <c r="I12" s="53"/>
      <c r="J12" s="53"/>
      <c r="K12" s="53"/>
      <c r="L12" s="53"/>
      <c r="M12" s="60"/>
      <c r="N12" s="53"/>
      <c r="O12" s="53"/>
      <c r="P12" s="60"/>
      <c r="Q12" s="53"/>
      <c r="R12" s="170"/>
      <c r="S12" s="170"/>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0"/>
      <c r="AY12" s="170"/>
      <c r="AZ12" s="170"/>
      <c r="BA12" s="170"/>
      <c r="BB12" s="170"/>
      <c r="BC12" s="170"/>
      <c r="BD12" s="170"/>
      <c r="BE12" s="170"/>
      <c r="BF12" s="170"/>
      <c r="BG12" s="170"/>
      <c r="BH12" s="170"/>
      <c r="BI12" s="170"/>
      <c r="BJ12" s="170"/>
      <c r="BK12" s="170"/>
      <c r="BL12" s="170"/>
    </row>
    <row r="13" spans="1:64" s="58" customFormat="1" ht="13.5" thickBot="1" x14ac:dyDescent="0.25">
      <c r="A13" s="53"/>
      <c r="B13" s="53"/>
      <c r="C13" s="53"/>
      <c r="D13" s="54">
        <v>4</v>
      </c>
      <c r="E13" s="55"/>
      <c r="F13" s="53"/>
      <c r="G13" s="54">
        <v>10</v>
      </c>
      <c r="H13" s="55"/>
      <c r="I13" s="53"/>
      <c r="J13" s="53"/>
      <c r="K13" s="53"/>
      <c r="L13" s="54">
        <v>4</v>
      </c>
      <c r="M13" s="57">
        <v>26</v>
      </c>
      <c r="N13" s="53"/>
      <c r="O13" s="54">
        <v>10</v>
      </c>
      <c r="P13" s="57"/>
      <c r="Q13" s="53"/>
      <c r="R13" s="170"/>
      <c r="S13" s="170"/>
      <c r="T13" s="170"/>
      <c r="U13" s="170"/>
      <c r="V13" s="170"/>
      <c r="W13" s="170"/>
      <c r="X13" s="170"/>
      <c r="Y13" s="170"/>
      <c r="Z13" s="170"/>
      <c r="AA13" s="170"/>
      <c r="AB13" s="170"/>
      <c r="AC13" s="170"/>
      <c r="AD13" s="170"/>
      <c r="AE13" s="170"/>
      <c r="AF13" s="170"/>
      <c r="AG13" s="170"/>
      <c r="AH13" s="170"/>
      <c r="AI13" s="170"/>
      <c r="AJ13" s="170"/>
      <c r="AK13" s="170"/>
      <c r="AL13" s="170"/>
      <c r="AM13" s="170"/>
      <c r="AN13" s="170"/>
      <c r="AO13" s="170"/>
      <c r="AP13" s="170"/>
      <c r="AQ13" s="170"/>
      <c r="AR13" s="170"/>
      <c r="AS13" s="170"/>
      <c r="AT13" s="170"/>
      <c r="AU13" s="170"/>
      <c r="AV13" s="170"/>
      <c r="AW13" s="170"/>
      <c r="AX13" s="170"/>
      <c r="AY13" s="170"/>
      <c r="AZ13" s="170"/>
      <c r="BA13" s="170"/>
      <c r="BB13" s="170"/>
      <c r="BC13" s="170"/>
      <c r="BD13" s="170"/>
      <c r="BE13" s="170"/>
      <c r="BF13" s="170"/>
      <c r="BG13" s="170"/>
      <c r="BH13" s="170"/>
      <c r="BI13" s="170"/>
      <c r="BJ13" s="170"/>
      <c r="BK13" s="170"/>
      <c r="BL13" s="170"/>
    </row>
    <row r="14" spans="1:64" s="58" customFormat="1" ht="13.5" thickBot="1" x14ac:dyDescent="0.25">
      <c r="A14" s="53"/>
      <c r="B14" s="53"/>
      <c r="C14" s="53"/>
      <c r="D14" s="53"/>
      <c r="E14" s="59"/>
      <c r="F14" s="53"/>
      <c r="G14" s="53"/>
      <c r="H14" s="59"/>
      <c r="I14" s="53"/>
      <c r="J14" s="53"/>
      <c r="K14" s="53"/>
      <c r="L14" s="53"/>
      <c r="M14" s="60"/>
      <c r="N14" s="53"/>
      <c r="O14" s="53"/>
      <c r="P14" s="60"/>
      <c r="Q14" s="53"/>
      <c r="R14" s="170"/>
      <c r="S14" s="170"/>
      <c r="T14" s="170"/>
      <c r="U14" s="170"/>
      <c r="V14" s="170"/>
      <c r="W14" s="170"/>
      <c r="X14" s="170"/>
      <c r="Y14" s="170"/>
      <c r="Z14" s="170"/>
      <c r="AA14" s="170"/>
      <c r="AB14" s="170"/>
      <c r="AC14" s="170"/>
      <c r="AD14" s="170"/>
      <c r="AE14" s="170"/>
      <c r="AF14" s="170"/>
      <c r="AG14" s="170"/>
      <c r="AH14" s="170"/>
      <c r="AI14" s="170"/>
      <c r="AJ14" s="170"/>
      <c r="AK14" s="170"/>
      <c r="AL14" s="170"/>
      <c r="AM14" s="170"/>
      <c r="AN14" s="170"/>
      <c r="AO14" s="170"/>
      <c r="AP14" s="170"/>
      <c r="AQ14" s="170"/>
      <c r="AR14" s="170"/>
      <c r="AS14" s="170"/>
      <c r="AT14" s="170"/>
      <c r="AU14" s="170"/>
      <c r="AV14" s="170"/>
      <c r="AW14" s="170"/>
      <c r="AX14" s="170"/>
      <c r="AY14" s="170"/>
      <c r="AZ14" s="170"/>
      <c r="BA14" s="170"/>
      <c r="BB14" s="170"/>
      <c r="BC14" s="170"/>
      <c r="BD14" s="170"/>
      <c r="BE14" s="170"/>
      <c r="BF14" s="170"/>
      <c r="BG14" s="170"/>
      <c r="BH14" s="170"/>
      <c r="BI14" s="170"/>
      <c r="BJ14" s="170"/>
      <c r="BK14" s="170"/>
      <c r="BL14" s="170"/>
    </row>
    <row r="15" spans="1:64" s="58" customFormat="1" ht="13.5" thickBot="1" x14ac:dyDescent="0.25">
      <c r="A15" s="53"/>
      <c r="B15" s="53"/>
      <c r="C15" s="53"/>
      <c r="D15" s="54">
        <v>5</v>
      </c>
      <c r="E15" s="55"/>
      <c r="F15" s="53"/>
      <c r="G15" s="54">
        <v>11</v>
      </c>
      <c r="H15" s="55"/>
      <c r="I15" s="53"/>
      <c r="J15" s="53"/>
      <c r="K15" s="53"/>
      <c r="L15" s="54">
        <v>5</v>
      </c>
      <c r="M15" s="57"/>
      <c r="N15" s="53"/>
      <c r="O15" s="54">
        <v>11</v>
      </c>
      <c r="P15" s="57"/>
      <c r="Q15" s="53"/>
      <c r="R15" s="170"/>
      <c r="S15" s="170"/>
      <c r="T15" s="170"/>
      <c r="U15" s="170"/>
      <c r="V15" s="170"/>
      <c r="W15" s="170"/>
      <c r="X15" s="170"/>
      <c r="Y15" s="170"/>
      <c r="Z15" s="170"/>
      <c r="AA15" s="170"/>
      <c r="AB15" s="170"/>
      <c r="AC15" s="170"/>
      <c r="AD15" s="170"/>
      <c r="AE15" s="170"/>
      <c r="AF15" s="170"/>
      <c r="AG15" s="170"/>
      <c r="AH15" s="170"/>
      <c r="AI15" s="170"/>
      <c r="AJ15" s="170"/>
      <c r="AK15" s="170"/>
      <c r="AL15" s="170"/>
      <c r="AM15" s="170"/>
      <c r="AN15" s="170"/>
      <c r="AO15" s="170"/>
      <c r="AP15" s="170"/>
      <c r="AQ15" s="170"/>
      <c r="AR15" s="170"/>
      <c r="AS15" s="170"/>
      <c r="AT15" s="170"/>
      <c r="AU15" s="170"/>
      <c r="AV15" s="170"/>
      <c r="AW15" s="170"/>
      <c r="AX15" s="170"/>
      <c r="AY15" s="170"/>
      <c r="AZ15" s="170"/>
      <c r="BA15" s="170"/>
      <c r="BB15" s="170"/>
      <c r="BC15" s="170"/>
      <c r="BD15" s="170"/>
      <c r="BE15" s="170"/>
      <c r="BF15" s="170"/>
      <c r="BG15" s="170"/>
      <c r="BH15" s="170"/>
      <c r="BI15" s="170"/>
      <c r="BJ15" s="170"/>
      <c r="BK15" s="170"/>
      <c r="BL15" s="170"/>
    </row>
    <row r="16" spans="1:64" s="58" customFormat="1" ht="13.5" thickBot="1" x14ac:dyDescent="0.25">
      <c r="A16" s="53"/>
      <c r="B16" s="53"/>
      <c r="C16" s="53"/>
      <c r="D16" s="53"/>
      <c r="E16" s="59"/>
      <c r="F16" s="53"/>
      <c r="G16" s="53"/>
      <c r="H16" s="59"/>
      <c r="I16" s="53"/>
      <c r="J16" s="53"/>
      <c r="K16" s="53"/>
      <c r="L16" s="53"/>
      <c r="M16" s="60"/>
      <c r="N16" s="53"/>
      <c r="O16" s="53"/>
      <c r="P16" s="60"/>
      <c r="Q16" s="53"/>
      <c r="R16" s="170"/>
      <c r="S16" s="170"/>
      <c r="T16" s="170"/>
      <c r="U16" s="170"/>
      <c r="V16" s="170"/>
      <c r="W16" s="170"/>
      <c r="X16" s="170"/>
      <c r="Y16" s="170"/>
      <c r="Z16" s="170"/>
      <c r="AA16" s="170"/>
      <c r="AB16" s="170"/>
      <c r="AC16" s="170"/>
      <c r="AD16" s="170"/>
      <c r="AE16" s="170"/>
      <c r="AF16" s="170"/>
      <c r="AG16" s="170"/>
      <c r="AH16" s="170"/>
      <c r="AI16" s="170"/>
      <c r="AJ16" s="170"/>
      <c r="AK16" s="170"/>
      <c r="AL16" s="170"/>
      <c r="AM16" s="170"/>
      <c r="AN16" s="170"/>
      <c r="AO16" s="170"/>
      <c r="AP16" s="170"/>
      <c r="AQ16" s="170"/>
      <c r="AR16" s="170"/>
      <c r="AS16" s="170"/>
      <c r="AT16" s="170"/>
      <c r="AU16" s="170"/>
      <c r="AV16" s="170"/>
      <c r="AW16" s="170"/>
      <c r="AX16" s="170"/>
      <c r="AY16" s="170"/>
      <c r="AZ16" s="170"/>
      <c r="BA16" s="170"/>
      <c r="BB16" s="170"/>
      <c r="BC16" s="170"/>
      <c r="BD16" s="170"/>
      <c r="BE16" s="170"/>
      <c r="BF16" s="170"/>
      <c r="BG16" s="170"/>
      <c r="BH16" s="170"/>
      <c r="BI16" s="170"/>
      <c r="BJ16" s="170"/>
      <c r="BK16" s="170"/>
      <c r="BL16" s="170"/>
    </row>
    <row r="17" spans="1:64" s="58" customFormat="1" ht="13.5" thickBot="1" x14ac:dyDescent="0.25">
      <c r="A17" s="53"/>
      <c r="B17" s="53"/>
      <c r="C17" s="53"/>
      <c r="D17" s="54">
        <v>6</v>
      </c>
      <c r="E17" s="55"/>
      <c r="F17" s="53"/>
      <c r="G17" s="54">
        <v>12</v>
      </c>
      <c r="H17" s="55"/>
      <c r="I17" s="53"/>
      <c r="J17" s="53"/>
      <c r="K17" s="53"/>
      <c r="L17" s="54">
        <v>6</v>
      </c>
      <c r="M17" s="57"/>
      <c r="N17" s="53"/>
      <c r="O17" s="54">
        <v>12</v>
      </c>
      <c r="P17" s="57"/>
      <c r="Q17" s="53"/>
      <c r="R17" s="170"/>
      <c r="S17" s="170"/>
      <c r="T17" s="170"/>
      <c r="U17" s="170"/>
      <c r="V17" s="170"/>
      <c r="W17" s="170"/>
      <c r="X17" s="170"/>
      <c r="Y17" s="170"/>
      <c r="Z17" s="170"/>
      <c r="AA17" s="170"/>
      <c r="AB17" s="170"/>
      <c r="AC17" s="170"/>
      <c r="AD17" s="170"/>
      <c r="AE17" s="170"/>
      <c r="AF17" s="170"/>
      <c r="AG17" s="170"/>
      <c r="AH17" s="170"/>
      <c r="AI17" s="170"/>
      <c r="AJ17" s="170"/>
      <c r="AK17" s="170"/>
      <c r="AL17" s="170"/>
      <c r="AM17" s="170"/>
      <c r="AN17" s="170"/>
      <c r="AO17" s="170"/>
      <c r="AP17" s="170"/>
      <c r="AQ17" s="170"/>
      <c r="AR17" s="170"/>
      <c r="AS17" s="170"/>
      <c r="AT17" s="170"/>
      <c r="AU17" s="170"/>
      <c r="AV17" s="170"/>
      <c r="AW17" s="170"/>
      <c r="AX17" s="170"/>
      <c r="AY17" s="170"/>
      <c r="AZ17" s="170"/>
      <c r="BA17" s="170"/>
      <c r="BB17" s="170"/>
      <c r="BC17" s="170"/>
      <c r="BD17" s="170"/>
      <c r="BE17" s="170"/>
      <c r="BF17" s="170"/>
      <c r="BG17" s="170"/>
      <c r="BH17" s="170"/>
      <c r="BI17" s="170"/>
      <c r="BJ17" s="170"/>
      <c r="BK17" s="170"/>
      <c r="BL17" s="170"/>
    </row>
    <row r="18" spans="1:64" ht="3.75" customHeight="1" x14ac:dyDescent="0.2">
      <c r="A18" s="52"/>
      <c r="B18" s="52"/>
      <c r="C18" s="52"/>
      <c r="D18" s="52"/>
      <c r="E18" s="52"/>
      <c r="F18" s="52"/>
      <c r="G18" s="52"/>
      <c r="H18" s="52"/>
      <c r="I18" s="52"/>
      <c r="J18" s="52"/>
      <c r="K18" s="52"/>
      <c r="L18" s="52"/>
      <c r="M18" s="52"/>
      <c r="N18" s="52"/>
      <c r="O18" s="52"/>
      <c r="P18" s="52"/>
      <c r="Q18" s="52"/>
    </row>
    <row r="19" spans="1:64" ht="3.75" customHeight="1" x14ac:dyDescent="0.25">
      <c r="A19" s="52"/>
      <c r="B19" s="52"/>
      <c r="C19" s="52"/>
      <c r="D19" s="52"/>
      <c r="E19" s="52"/>
      <c r="F19" s="52"/>
      <c r="G19" s="52"/>
      <c r="H19" s="52"/>
      <c r="I19" s="52"/>
      <c r="J19" s="52"/>
      <c r="K19" s="52"/>
      <c r="L19" s="52"/>
      <c r="M19" s="52"/>
      <c r="N19" s="52"/>
      <c r="O19" s="51"/>
      <c r="P19" s="68"/>
      <c r="Q19" s="51"/>
    </row>
    <row r="20" spans="1:64" ht="14.25" customHeight="1" x14ac:dyDescent="0.2">
      <c r="A20" s="52"/>
      <c r="B20" s="52"/>
      <c r="C20" s="52"/>
      <c r="D20" s="143" t="s">
        <v>29</v>
      </c>
      <c r="E20" s="143"/>
      <c r="F20" s="143"/>
      <c r="G20" s="143"/>
      <c r="H20" s="143"/>
      <c r="I20" s="52"/>
      <c r="J20" s="52"/>
      <c r="K20" s="52"/>
      <c r="L20" s="52"/>
      <c r="M20" s="52"/>
      <c r="N20" s="52"/>
      <c r="O20" s="51"/>
      <c r="P20" s="51"/>
      <c r="Q20" s="51"/>
    </row>
    <row r="21" spans="1:64" ht="12.75" thickBot="1" x14ac:dyDescent="0.25">
      <c r="A21" s="52"/>
      <c r="B21" s="52"/>
      <c r="C21" s="52"/>
      <c r="D21" s="143"/>
      <c r="E21" s="143"/>
      <c r="F21" s="143"/>
      <c r="G21" s="143"/>
      <c r="H21" s="143"/>
      <c r="I21" s="52"/>
      <c r="J21" s="52"/>
      <c r="K21" s="52"/>
      <c r="L21" s="52"/>
      <c r="M21" s="52"/>
      <c r="N21" s="52"/>
      <c r="O21" s="51"/>
      <c r="P21" s="51"/>
      <c r="Q21" s="51"/>
    </row>
    <row r="22" spans="1:64" s="58" customFormat="1" ht="13.5" thickBot="1" x14ac:dyDescent="0.25">
      <c r="A22" s="53"/>
      <c r="B22" s="53"/>
      <c r="C22" s="53"/>
      <c r="D22" s="140" t="s">
        <v>6</v>
      </c>
      <c r="E22" s="141"/>
      <c r="F22" s="53"/>
      <c r="G22" s="140" t="s">
        <v>7</v>
      </c>
      <c r="H22" s="141"/>
      <c r="I22" s="53"/>
      <c r="J22" s="53"/>
      <c r="K22" s="53"/>
      <c r="L22" s="53"/>
      <c r="M22" s="53"/>
      <c r="N22" s="53"/>
      <c r="O22" s="62"/>
      <c r="P22" s="62"/>
      <c r="Q22" s="62"/>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0"/>
      <c r="BA22" s="170"/>
      <c r="BB22" s="170"/>
      <c r="BC22" s="170"/>
      <c r="BD22" s="170"/>
      <c r="BE22" s="170"/>
      <c r="BF22" s="170"/>
      <c r="BG22" s="170"/>
      <c r="BH22" s="170"/>
      <c r="BI22" s="170"/>
      <c r="BJ22" s="170"/>
      <c r="BK22" s="170"/>
      <c r="BL22" s="170"/>
    </row>
    <row r="23" spans="1:64" s="58" customFormat="1" ht="13.5" thickBot="1" x14ac:dyDescent="0.25">
      <c r="A23" s="53"/>
      <c r="B23" s="53"/>
      <c r="C23" s="53"/>
      <c r="D23" s="54">
        <v>1</v>
      </c>
      <c r="E23" s="61">
        <v>0.1</v>
      </c>
      <c r="F23" s="53"/>
      <c r="G23" s="54">
        <v>7</v>
      </c>
      <c r="H23" s="61">
        <v>0.05</v>
      </c>
      <c r="I23" s="53"/>
      <c r="J23" s="53"/>
      <c r="K23" s="53"/>
      <c r="L23" s="53"/>
      <c r="M23" s="53"/>
      <c r="N23" s="53"/>
      <c r="O23" s="62"/>
      <c r="P23" s="62"/>
      <c r="Q23" s="62"/>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c r="AQ23" s="170"/>
      <c r="AR23" s="170"/>
      <c r="AS23" s="170"/>
      <c r="AT23" s="170"/>
      <c r="AU23" s="170"/>
      <c r="AV23" s="170"/>
      <c r="AW23" s="170"/>
      <c r="AX23" s="170"/>
      <c r="AY23" s="170"/>
      <c r="AZ23" s="170"/>
      <c r="BA23" s="170"/>
      <c r="BB23" s="170"/>
      <c r="BC23" s="170"/>
      <c r="BD23" s="170"/>
      <c r="BE23" s="170"/>
      <c r="BF23" s="170"/>
      <c r="BG23" s="170"/>
      <c r="BH23" s="170"/>
      <c r="BI23" s="170"/>
      <c r="BJ23" s="170"/>
      <c r="BK23" s="170"/>
      <c r="BL23" s="170"/>
    </row>
    <row r="24" spans="1:64" s="58" customFormat="1" ht="11.25" customHeight="1" thickBot="1" x14ac:dyDescent="0.25">
      <c r="A24" s="53"/>
      <c r="B24" s="53"/>
      <c r="C24" s="53"/>
      <c r="D24" s="53"/>
      <c r="E24" s="63"/>
      <c r="F24" s="53"/>
      <c r="G24" s="53"/>
      <c r="H24" s="63"/>
      <c r="I24" s="53"/>
      <c r="J24" s="53"/>
      <c r="K24" s="53"/>
      <c r="L24" s="53"/>
      <c r="M24" s="53"/>
      <c r="N24" s="53"/>
      <c r="O24" s="62"/>
      <c r="P24" s="62"/>
      <c r="Q24" s="62"/>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170"/>
      <c r="BB24" s="170"/>
      <c r="BC24" s="170"/>
      <c r="BD24" s="170"/>
      <c r="BE24" s="170"/>
      <c r="BF24" s="170"/>
      <c r="BG24" s="170"/>
      <c r="BH24" s="170"/>
      <c r="BI24" s="170"/>
      <c r="BJ24" s="170"/>
      <c r="BK24" s="170"/>
      <c r="BL24" s="170"/>
    </row>
    <row r="25" spans="1:64" s="58" customFormat="1" ht="15.75" customHeight="1" thickBot="1" x14ac:dyDescent="0.25">
      <c r="A25" s="53"/>
      <c r="B25" s="53"/>
      <c r="C25" s="53"/>
      <c r="D25" s="54">
        <v>2</v>
      </c>
      <c r="E25" s="61"/>
      <c r="F25" s="53"/>
      <c r="G25" s="54">
        <v>8</v>
      </c>
      <c r="H25" s="61"/>
      <c r="I25" s="53"/>
      <c r="J25" s="53"/>
      <c r="K25" s="139" t="s">
        <v>26</v>
      </c>
      <c r="L25" s="139"/>
      <c r="M25" s="64">
        <f>(E7*(POWER((1+(E23/12)*B7),(M7/B7))))+(E9*(POWER(1+((E25/12)*B7),(M9/B7))))+(E11*(POWER(1+((E27/12)*B7),(M11/B7))))+(E13*(POWER(1+((E29/12)*B7),(M13/B7))))+(E15/(POWER(1+((E31/12)*B7),(M15/B7))))+(E17/POWER(1+((E33/12)*B7),(M17/B7)))+J7+(H7/POWER(1+((H23/12)*B7),(P7/B7))+(H9/POWER(1+((H25/12)*B7),(P9/B7)))+(H11/POWER(1+((H27/12)*B7),(P11/B7))+(H13/POWER(1+((H29/12)*B7),(P13/B7))+(H15/POWER(1+((H31/12*B7)),(P15/B7))+(H17/POWER(1+((H33/12)*B7),(P17/B7)))))))</f>
        <v>50265.714941115926</v>
      </c>
      <c r="N25" s="53"/>
      <c r="O25" s="62"/>
      <c r="P25" s="65"/>
      <c r="Q25" s="62"/>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c r="AO25" s="170"/>
      <c r="AP25" s="170"/>
      <c r="AQ25" s="170"/>
      <c r="AR25" s="170"/>
      <c r="AS25" s="170"/>
      <c r="AT25" s="170"/>
      <c r="AU25" s="170"/>
      <c r="AV25" s="170"/>
      <c r="AW25" s="170"/>
      <c r="AX25" s="170"/>
      <c r="AY25" s="170"/>
      <c r="AZ25" s="170"/>
      <c r="BA25" s="170"/>
      <c r="BB25" s="170"/>
      <c r="BC25" s="170"/>
      <c r="BD25" s="170"/>
      <c r="BE25" s="170"/>
      <c r="BF25" s="170"/>
      <c r="BG25" s="170"/>
      <c r="BH25" s="170"/>
      <c r="BI25" s="170"/>
      <c r="BJ25" s="170"/>
      <c r="BK25" s="170"/>
      <c r="BL25" s="170"/>
    </row>
    <row r="26" spans="1:64" s="58" customFormat="1" ht="11.25" customHeight="1" thickBot="1" x14ac:dyDescent="0.25">
      <c r="A26" s="53"/>
      <c r="B26" s="53"/>
      <c r="C26" s="53"/>
      <c r="D26" s="53"/>
      <c r="E26" s="63"/>
      <c r="F26" s="53"/>
      <c r="G26" s="53"/>
      <c r="H26" s="63"/>
      <c r="I26" s="53"/>
      <c r="J26" s="53"/>
      <c r="K26" s="53"/>
      <c r="L26" s="53"/>
      <c r="M26" s="53"/>
      <c r="N26" s="53"/>
      <c r="O26" s="62"/>
      <c r="P26" s="65"/>
      <c r="Q26" s="62"/>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0"/>
      <c r="AR26" s="170"/>
      <c r="AS26" s="170"/>
      <c r="AT26" s="170"/>
      <c r="AU26" s="170"/>
      <c r="AV26" s="170"/>
      <c r="AW26" s="170"/>
      <c r="AX26" s="170"/>
      <c r="AY26" s="170"/>
      <c r="AZ26" s="170"/>
      <c r="BA26" s="170"/>
      <c r="BB26" s="170"/>
      <c r="BC26" s="170"/>
      <c r="BD26" s="170"/>
      <c r="BE26" s="170"/>
      <c r="BF26" s="170"/>
      <c r="BG26" s="170"/>
      <c r="BH26" s="170"/>
      <c r="BI26" s="170"/>
      <c r="BJ26" s="170"/>
      <c r="BK26" s="170"/>
      <c r="BL26" s="170"/>
    </row>
    <row r="27" spans="1:64" s="58" customFormat="1" ht="13.5" thickBot="1" x14ac:dyDescent="0.25">
      <c r="A27" s="53"/>
      <c r="B27" s="53"/>
      <c r="C27" s="53"/>
      <c r="D27" s="54">
        <v>3</v>
      </c>
      <c r="E27" s="61"/>
      <c r="F27" s="53"/>
      <c r="G27" s="54">
        <v>9</v>
      </c>
      <c r="H27" s="61"/>
      <c r="I27" s="53"/>
      <c r="J27" s="53"/>
      <c r="K27" s="53"/>
      <c r="L27" s="53"/>
      <c r="M27" s="53"/>
      <c r="N27" s="53"/>
      <c r="O27" s="62"/>
      <c r="P27" s="62"/>
      <c r="Q27" s="62"/>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c r="AP27" s="170"/>
      <c r="AQ27" s="170"/>
      <c r="AR27" s="170"/>
      <c r="AS27" s="170"/>
      <c r="AT27" s="170"/>
      <c r="AU27" s="170"/>
      <c r="AV27" s="170"/>
      <c r="AW27" s="170"/>
      <c r="AX27" s="170"/>
      <c r="AY27" s="170"/>
      <c r="AZ27" s="170"/>
      <c r="BA27" s="170"/>
      <c r="BB27" s="170"/>
      <c r="BC27" s="170"/>
      <c r="BD27" s="170"/>
      <c r="BE27" s="170"/>
      <c r="BF27" s="170"/>
      <c r="BG27" s="170"/>
      <c r="BH27" s="170"/>
      <c r="BI27" s="170"/>
      <c r="BJ27" s="170"/>
      <c r="BK27" s="170"/>
      <c r="BL27" s="170"/>
    </row>
    <row r="28" spans="1:64" s="58" customFormat="1" ht="10.5" customHeight="1" thickBot="1" x14ac:dyDescent="0.25">
      <c r="A28" s="53"/>
      <c r="B28" s="53"/>
      <c r="C28" s="53"/>
      <c r="D28" s="53"/>
      <c r="E28" s="63"/>
      <c r="F28" s="53"/>
      <c r="G28" s="53"/>
      <c r="H28" s="63"/>
      <c r="I28" s="53"/>
      <c r="J28" s="53"/>
      <c r="K28" s="53"/>
      <c r="L28" s="53"/>
      <c r="M28" s="53"/>
      <c r="N28" s="53"/>
      <c r="O28" s="62"/>
      <c r="P28" s="62"/>
      <c r="Q28" s="62"/>
      <c r="R28" s="170"/>
      <c r="S28" s="170"/>
      <c r="T28" s="170"/>
      <c r="U28" s="170"/>
      <c r="V28" s="170"/>
      <c r="W28" s="170"/>
      <c r="X28" s="170"/>
      <c r="Y28" s="170"/>
      <c r="Z28" s="170"/>
      <c r="AA28" s="170"/>
      <c r="AB28" s="170"/>
      <c r="AC28" s="170"/>
      <c r="AD28" s="170"/>
      <c r="AE28" s="170"/>
      <c r="AF28" s="170"/>
      <c r="AG28" s="170"/>
      <c r="AH28" s="170"/>
      <c r="AI28" s="170"/>
      <c r="AJ28" s="170"/>
      <c r="AK28" s="170"/>
      <c r="AL28" s="170"/>
      <c r="AM28" s="170"/>
      <c r="AN28" s="170"/>
      <c r="AO28" s="170"/>
      <c r="AP28" s="170"/>
      <c r="AQ28" s="170"/>
      <c r="AR28" s="170"/>
      <c r="AS28" s="170"/>
      <c r="AT28" s="170"/>
      <c r="AU28" s="170"/>
      <c r="AV28" s="170"/>
      <c r="AW28" s="170"/>
      <c r="AX28" s="170"/>
      <c r="AY28" s="170"/>
      <c r="AZ28" s="170"/>
      <c r="BA28" s="170"/>
      <c r="BB28" s="170"/>
      <c r="BC28" s="170"/>
      <c r="BD28" s="170"/>
      <c r="BE28" s="170"/>
      <c r="BF28" s="170"/>
      <c r="BG28" s="170"/>
      <c r="BH28" s="170"/>
      <c r="BI28" s="170"/>
      <c r="BJ28" s="170"/>
      <c r="BK28" s="170"/>
      <c r="BL28" s="170"/>
    </row>
    <row r="29" spans="1:64" s="58" customFormat="1" ht="13.5" thickBot="1" x14ac:dyDescent="0.25">
      <c r="A29" s="53"/>
      <c r="B29" s="53"/>
      <c r="C29" s="53"/>
      <c r="D29" s="54">
        <v>4</v>
      </c>
      <c r="E29" s="61">
        <v>7.0000000000000007E-2</v>
      </c>
      <c r="F29" s="53"/>
      <c r="G29" s="54">
        <v>10</v>
      </c>
      <c r="H29" s="61"/>
      <c r="I29" s="53"/>
      <c r="J29" s="53"/>
      <c r="K29" s="53"/>
      <c r="L29" s="53"/>
      <c r="M29" s="53"/>
      <c r="N29" s="53"/>
      <c r="O29" s="62"/>
      <c r="P29" s="62"/>
      <c r="Q29" s="62"/>
      <c r="R29" s="170"/>
      <c r="S29" s="170"/>
      <c r="T29" s="170"/>
      <c r="U29" s="170"/>
      <c r="V29" s="170"/>
      <c r="W29" s="170"/>
      <c r="X29" s="170"/>
      <c r="Y29" s="170"/>
      <c r="Z29" s="170"/>
      <c r="AA29" s="170"/>
      <c r="AB29" s="170"/>
      <c r="AC29" s="170"/>
      <c r="AD29" s="170"/>
      <c r="AE29" s="170"/>
      <c r="AF29" s="170"/>
      <c r="AG29" s="170"/>
      <c r="AH29" s="170"/>
      <c r="AI29" s="170"/>
      <c r="AJ29" s="170"/>
      <c r="AK29" s="170"/>
      <c r="AL29" s="170"/>
      <c r="AM29" s="170"/>
      <c r="AN29" s="170"/>
      <c r="AO29" s="170"/>
      <c r="AP29" s="170"/>
      <c r="AQ29" s="170"/>
      <c r="AR29" s="170"/>
      <c r="AS29" s="170"/>
      <c r="AT29" s="170"/>
      <c r="AU29" s="170"/>
      <c r="AV29" s="170"/>
      <c r="AW29" s="170"/>
      <c r="AX29" s="170"/>
      <c r="AY29" s="170"/>
      <c r="AZ29" s="170"/>
      <c r="BA29" s="170"/>
      <c r="BB29" s="170"/>
      <c r="BC29" s="170"/>
      <c r="BD29" s="170"/>
      <c r="BE29" s="170"/>
      <c r="BF29" s="170"/>
      <c r="BG29" s="170"/>
      <c r="BH29" s="170"/>
      <c r="BI29" s="170"/>
      <c r="BJ29" s="170"/>
      <c r="BK29" s="170"/>
      <c r="BL29" s="170"/>
    </row>
    <row r="30" spans="1:64" s="58" customFormat="1" ht="10.5" customHeight="1" thickBot="1" x14ac:dyDescent="0.25">
      <c r="A30" s="53"/>
      <c r="B30" s="53"/>
      <c r="C30" s="53"/>
      <c r="D30" s="53"/>
      <c r="E30" s="63"/>
      <c r="F30" s="53"/>
      <c r="G30" s="53"/>
      <c r="H30" s="63"/>
      <c r="I30" s="53"/>
      <c r="J30" s="53"/>
      <c r="K30" s="53"/>
      <c r="L30" s="53"/>
      <c r="M30" s="53"/>
      <c r="N30" s="53"/>
      <c r="O30" s="62"/>
      <c r="P30" s="62"/>
      <c r="Q30" s="62"/>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0"/>
      <c r="AR30" s="170"/>
      <c r="AS30" s="170"/>
      <c r="AT30" s="170"/>
      <c r="AU30" s="170"/>
      <c r="AV30" s="170"/>
      <c r="AW30" s="170"/>
      <c r="AX30" s="170"/>
      <c r="AY30" s="170"/>
      <c r="AZ30" s="170"/>
      <c r="BA30" s="170"/>
      <c r="BB30" s="170"/>
      <c r="BC30" s="170"/>
      <c r="BD30" s="170"/>
      <c r="BE30" s="170"/>
      <c r="BF30" s="170"/>
      <c r="BG30" s="170"/>
      <c r="BH30" s="170"/>
      <c r="BI30" s="170"/>
      <c r="BJ30" s="170"/>
      <c r="BK30" s="170"/>
      <c r="BL30" s="170"/>
    </row>
    <row r="31" spans="1:64" s="58" customFormat="1" ht="13.5" thickBot="1" x14ac:dyDescent="0.25">
      <c r="A31" s="53"/>
      <c r="B31" s="53"/>
      <c r="C31" s="53"/>
      <c r="D31" s="54">
        <v>5</v>
      </c>
      <c r="E31" s="61"/>
      <c r="F31" s="53"/>
      <c r="G31" s="54">
        <v>11</v>
      </c>
      <c r="H31" s="61"/>
      <c r="I31" s="53"/>
      <c r="J31" s="53"/>
      <c r="K31" s="53"/>
      <c r="L31" s="53"/>
      <c r="M31" s="53"/>
      <c r="N31" s="53"/>
      <c r="O31" s="62"/>
      <c r="P31" s="62"/>
      <c r="Q31" s="62"/>
      <c r="R31" s="170"/>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170"/>
      <c r="AP31" s="170"/>
      <c r="AQ31" s="170"/>
      <c r="AR31" s="170"/>
      <c r="AS31" s="170"/>
      <c r="AT31" s="170"/>
      <c r="AU31" s="170"/>
      <c r="AV31" s="170"/>
      <c r="AW31" s="170"/>
      <c r="AX31" s="170"/>
      <c r="AY31" s="170"/>
      <c r="AZ31" s="170"/>
      <c r="BA31" s="170"/>
      <c r="BB31" s="170"/>
      <c r="BC31" s="170"/>
      <c r="BD31" s="170"/>
      <c r="BE31" s="170"/>
      <c r="BF31" s="170"/>
      <c r="BG31" s="170"/>
      <c r="BH31" s="170"/>
      <c r="BI31" s="170"/>
      <c r="BJ31" s="170"/>
      <c r="BK31" s="170"/>
      <c r="BL31" s="170"/>
    </row>
    <row r="32" spans="1:64" s="58" customFormat="1" ht="10.5" customHeight="1" thickBot="1" x14ac:dyDescent="0.25">
      <c r="A32" s="53"/>
      <c r="B32" s="53"/>
      <c r="C32" s="53"/>
      <c r="D32" s="53"/>
      <c r="E32" s="63"/>
      <c r="F32" s="53"/>
      <c r="G32" s="53"/>
      <c r="H32" s="63"/>
      <c r="I32" s="53"/>
      <c r="J32" s="53"/>
      <c r="K32" s="53"/>
      <c r="L32" s="53"/>
      <c r="M32" s="53"/>
      <c r="N32" s="53"/>
      <c r="O32" s="62"/>
      <c r="P32" s="62"/>
      <c r="Q32" s="62"/>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0"/>
      <c r="BE32" s="170"/>
      <c r="BF32" s="170"/>
      <c r="BG32" s="170"/>
      <c r="BH32" s="170"/>
      <c r="BI32" s="170"/>
      <c r="BJ32" s="170"/>
      <c r="BK32" s="170"/>
      <c r="BL32" s="170"/>
    </row>
    <row r="33" spans="1:64" s="58" customFormat="1" ht="13.5" thickBot="1" x14ac:dyDescent="0.25">
      <c r="A33" s="53"/>
      <c r="B33" s="53"/>
      <c r="C33" s="53"/>
      <c r="D33" s="54">
        <v>6</v>
      </c>
      <c r="E33" s="61"/>
      <c r="F33" s="53"/>
      <c r="G33" s="54">
        <v>12</v>
      </c>
      <c r="H33" s="61"/>
      <c r="I33" s="53"/>
      <c r="J33" s="53"/>
      <c r="K33" s="53"/>
      <c r="L33" s="53"/>
      <c r="M33" s="53"/>
      <c r="N33" s="53"/>
      <c r="O33" s="62"/>
      <c r="P33" s="62"/>
      <c r="Q33" s="62"/>
      <c r="R33" s="170"/>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0"/>
      <c r="BC33" s="170"/>
      <c r="BD33" s="170"/>
      <c r="BE33" s="170"/>
      <c r="BF33" s="170"/>
      <c r="BG33" s="170"/>
      <c r="BH33" s="170"/>
      <c r="BI33" s="170"/>
      <c r="BJ33" s="170"/>
      <c r="BK33" s="170"/>
      <c r="BL33" s="170"/>
    </row>
    <row r="34" spans="1:64" ht="7.5" customHeight="1" x14ac:dyDescent="0.2">
      <c r="A34" s="52"/>
      <c r="B34" s="52"/>
      <c r="C34" s="52"/>
      <c r="D34" s="52"/>
      <c r="E34" s="52"/>
      <c r="F34" s="52"/>
      <c r="G34" s="52"/>
      <c r="H34" s="52"/>
      <c r="I34" s="52"/>
      <c r="J34" s="52"/>
      <c r="K34" s="52"/>
      <c r="L34" s="52"/>
      <c r="M34" s="52"/>
      <c r="N34" s="52"/>
      <c r="O34" s="51"/>
      <c r="P34" s="51"/>
      <c r="Q34" s="51"/>
    </row>
    <row r="35" spans="1:64" ht="5.25" customHeight="1" x14ac:dyDescent="0.2">
      <c r="A35" s="52"/>
      <c r="B35" s="52"/>
      <c r="C35" s="52"/>
      <c r="D35" s="52"/>
      <c r="E35" s="52"/>
      <c r="F35" s="52"/>
      <c r="G35" s="52"/>
      <c r="H35" s="52"/>
      <c r="I35" s="52"/>
      <c r="J35" s="52"/>
      <c r="K35" s="52"/>
      <c r="L35" s="52"/>
      <c r="M35" s="52"/>
      <c r="N35" s="52"/>
      <c r="O35" s="51"/>
      <c r="P35" s="51"/>
      <c r="Q35" s="51"/>
    </row>
    <row r="36" spans="1:64" x14ac:dyDescent="0.2">
      <c r="A36" s="52"/>
      <c r="B36" s="52"/>
      <c r="C36" s="52"/>
      <c r="D36" s="52"/>
      <c r="E36" s="52"/>
      <c r="F36" s="52"/>
      <c r="G36" s="52"/>
      <c r="H36" s="52"/>
      <c r="I36" s="52"/>
      <c r="J36" s="52"/>
      <c r="K36" s="52"/>
      <c r="L36" s="52"/>
      <c r="M36" s="52"/>
      <c r="N36" s="52"/>
      <c r="O36" s="51"/>
      <c r="P36" s="51"/>
      <c r="Q36" s="51"/>
    </row>
    <row r="37" spans="1:64" s="169" customFormat="1" x14ac:dyDescent="0.2"/>
    <row r="38" spans="1:64" s="169" customFormat="1" x14ac:dyDescent="0.2"/>
    <row r="39" spans="1:64" s="169" customFormat="1" x14ac:dyDescent="0.2"/>
    <row r="40" spans="1:64" s="169" customFormat="1" x14ac:dyDescent="0.2"/>
    <row r="41" spans="1:64" s="169" customFormat="1" x14ac:dyDescent="0.2"/>
    <row r="42" spans="1:64" s="169" customFormat="1" x14ac:dyDescent="0.2"/>
    <row r="43" spans="1:64" s="169" customFormat="1" x14ac:dyDescent="0.2"/>
    <row r="44" spans="1:64" s="169" customFormat="1" x14ac:dyDescent="0.2"/>
    <row r="45" spans="1:64" s="169" customFormat="1" x14ac:dyDescent="0.2"/>
    <row r="46" spans="1:64" s="169" customFormat="1" x14ac:dyDescent="0.2"/>
    <row r="47" spans="1:64" s="169" customFormat="1" x14ac:dyDescent="0.2"/>
    <row r="48" spans="1:64" s="169" customFormat="1" x14ac:dyDescent="0.2"/>
    <row r="49" s="169" customFormat="1" x14ac:dyDescent="0.2"/>
    <row r="50" s="169" customFormat="1" x14ac:dyDescent="0.2"/>
    <row r="51" s="169" customFormat="1" x14ac:dyDescent="0.2"/>
    <row r="52" s="169" customFormat="1" x14ac:dyDescent="0.2"/>
    <row r="53" s="169" customFormat="1" x14ac:dyDescent="0.2"/>
    <row r="54" s="169" customFormat="1" x14ac:dyDescent="0.2"/>
    <row r="55" s="169" customFormat="1" x14ac:dyDescent="0.2"/>
    <row r="56" s="169" customFormat="1" x14ac:dyDescent="0.2"/>
    <row r="57" s="169" customFormat="1" x14ac:dyDescent="0.2"/>
    <row r="58" s="169" customFormat="1" x14ac:dyDescent="0.2"/>
    <row r="59" s="169" customFormat="1" x14ac:dyDescent="0.2"/>
    <row r="60" s="169" customFormat="1" x14ac:dyDescent="0.2"/>
    <row r="61" s="169" customFormat="1" x14ac:dyDescent="0.2"/>
    <row r="62" s="169" customFormat="1" x14ac:dyDescent="0.2"/>
    <row r="63" s="169" customFormat="1" x14ac:dyDescent="0.2"/>
    <row r="64" s="169" customFormat="1" x14ac:dyDescent="0.2"/>
    <row r="65" s="169" customFormat="1" x14ac:dyDescent="0.2"/>
    <row r="66" s="169" customFormat="1" x14ac:dyDescent="0.2"/>
    <row r="67" s="169" customFormat="1" x14ac:dyDescent="0.2"/>
    <row r="68" s="169" customFormat="1" x14ac:dyDescent="0.2"/>
    <row r="69" s="169" customFormat="1" x14ac:dyDescent="0.2"/>
    <row r="70" s="169" customFormat="1" x14ac:dyDescent="0.2"/>
    <row r="71" s="169" customFormat="1" x14ac:dyDescent="0.2"/>
    <row r="72" s="169" customFormat="1" x14ac:dyDescent="0.2"/>
    <row r="73" s="169" customFormat="1" x14ac:dyDescent="0.2"/>
    <row r="74" s="169" customFormat="1" x14ac:dyDescent="0.2"/>
    <row r="75" s="169" customFormat="1" x14ac:dyDescent="0.2"/>
    <row r="76" s="169" customFormat="1" x14ac:dyDescent="0.2"/>
    <row r="77" s="169" customFormat="1" x14ac:dyDescent="0.2"/>
    <row r="78" s="169" customFormat="1" x14ac:dyDescent="0.2"/>
    <row r="79" s="169" customFormat="1" x14ac:dyDescent="0.2"/>
    <row r="80" s="169" customFormat="1" x14ac:dyDescent="0.2"/>
    <row r="81" s="169" customFormat="1" x14ac:dyDescent="0.2"/>
    <row r="82" s="169" customFormat="1" x14ac:dyDescent="0.2"/>
    <row r="83" s="169" customFormat="1" x14ac:dyDescent="0.2"/>
    <row r="84" s="169" customFormat="1" x14ac:dyDescent="0.2"/>
    <row r="85" s="169" customFormat="1" x14ac:dyDescent="0.2"/>
    <row r="86" s="169" customFormat="1" x14ac:dyDescent="0.2"/>
    <row r="87" s="169" customFormat="1" x14ac:dyDescent="0.2"/>
    <row r="88" s="169" customFormat="1" x14ac:dyDescent="0.2"/>
    <row r="89" s="169" customFormat="1" x14ac:dyDescent="0.2"/>
    <row r="90" s="169" customFormat="1" x14ac:dyDescent="0.2"/>
    <row r="91" s="169" customFormat="1" x14ac:dyDescent="0.2"/>
    <row r="92" s="169" customFormat="1" x14ac:dyDescent="0.2"/>
    <row r="93" s="169" customFormat="1" x14ac:dyDescent="0.2"/>
    <row r="94" s="169" customFormat="1" x14ac:dyDescent="0.2"/>
    <row r="95" s="169" customFormat="1" x14ac:dyDescent="0.2"/>
    <row r="96" s="169" customFormat="1" x14ac:dyDescent="0.2"/>
    <row r="97" s="169" customFormat="1" x14ac:dyDescent="0.2"/>
    <row r="98" s="169" customFormat="1" x14ac:dyDescent="0.2"/>
    <row r="99" s="169" customFormat="1" x14ac:dyDescent="0.2"/>
    <row r="100" s="169" customFormat="1" x14ac:dyDescent="0.2"/>
    <row r="101" s="169" customFormat="1" x14ac:dyDescent="0.2"/>
    <row r="102" s="169" customFormat="1" x14ac:dyDescent="0.2"/>
    <row r="103" s="169" customFormat="1" x14ac:dyDescent="0.2"/>
    <row r="104" s="169" customFormat="1" x14ac:dyDescent="0.2"/>
    <row r="105" s="169" customFormat="1" x14ac:dyDescent="0.2"/>
    <row r="106" s="169" customFormat="1" x14ac:dyDescent="0.2"/>
    <row r="107" s="169" customFormat="1" x14ac:dyDescent="0.2"/>
    <row r="108" s="169" customFormat="1" x14ac:dyDescent="0.2"/>
    <row r="109" s="169" customFormat="1" x14ac:dyDescent="0.2"/>
    <row r="110" s="169" customFormat="1" x14ac:dyDescent="0.2"/>
    <row r="111" s="169" customFormat="1" x14ac:dyDescent="0.2"/>
    <row r="112" s="169" customFormat="1" x14ac:dyDescent="0.2"/>
    <row r="113" s="169" customFormat="1" x14ac:dyDescent="0.2"/>
    <row r="114" s="169" customFormat="1" x14ac:dyDescent="0.2"/>
    <row r="115" s="169" customFormat="1" x14ac:dyDescent="0.2"/>
    <row r="116" s="169" customFormat="1" x14ac:dyDescent="0.2"/>
    <row r="117" s="169" customFormat="1" x14ac:dyDescent="0.2"/>
    <row r="118" s="169" customFormat="1" x14ac:dyDescent="0.2"/>
    <row r="119" s="169" customFormat="1" x14ac:dyDescent="0.2"/>
    <row r="120" s="169" customFormat="1" x14ac:dyDescent="0.2"/>
    <row r="121" s="169" customFormat="1" x14ac:dyDescent="0.2"/>
    <row r="122" s="169" customFormat="1" x14ac:dyDescent="0.2"/>
    <row r="123" s="169" customFormat="1" x14ac:dyDescent="0.2"/>
    <row r="124" s="169" customFormat="1" x14ac:dyDescent="0.2"/>
    <row r="125" s="169" customFormat="1" x14ac:dyDescent="0.2"/>
    <row r="126" s="169" customFormat="1" x14ac:dyDescent="0.2"/>
    <row r="127" s="169" customFormat="1" x14ac:dyDescent="0.2"/>
    <row r="128" s="169" customFormat="1" x14ac:dyDescent="0.2"/>
    <row r="129" s="169" customFormat="1" x14ac:dyDescent="0.2"/>
    <row r="130" s="169" customFormat="1" x14ac:dyDescent="0.2"/>
    <row r="131" s="169" customFormat="1" x14ac:dyDescent="0.2"/>
    <row r="132" s="169" customFormat="1" x14ac:dyDescent="0.2"/>
    <row r="133" s="169" customFormat="1" x14ac:dyDescent="0.2"/>
    <row r="134" s="169" customFormat="1" x14ac:dyDescent="0.2"/>
    <row r="135" s="169" customFormat="1" x14ac:dyDescent="0.2"/>
    <row r="136" s="169" customFormat="1" x14ac:dyDescent="0.2"/>
    <row r="137" s="169" customFormat="1" x14ac:dyDescent="0.2"/>
    <row r="138" s="169" customFormat="1" x14ac:dyDescent="0.2"/>
    <row r="139" s="169" customFormat="1" x14ac:dyDescent="0.2"/>
    <row r="140" s="169" customFormat="1" x14ac:dyDescent="0.2"/>
    <row r="141" s="169" customFormat="1" x14ac:dyDescent="0.2"/>
    <row r="142" s="169" customFormat="1" x14ac:dyDescent="0.2"/>
    <row r="143" s="169" customFormat="1" x14ac:dyDescent="0.2"/>
    <row r="144" s="169" customFormat="1" x14ac:dyDescent="0.2"/>
    <row r="145" s="169" customFormat="1" x14ac:dyDescent="0.2"/>
    <row r="146" s="169" customFormat="1" x14ac:dyDescent="0.2"/>
    <row r="147" s="169" customFormat="1" x14ac:dyDescent="0.2"/>
    <row r="148" s="169" customFormat="1" x14ac:dyDescent="0.2"/>
    <row r="149" s="169" customFormat="1" x14ac:dyDescent="0.2"/>
    <row r="150" s="169" customFormat="1" x14ac:dyDescent="0.2"/>
    <row r="151" s="169" customFormat="1" x14ac:dyDescent="0.2"/>
    <row r="152" s="169" customFormat="1" x14ac:dyDescent="0.2"/>
    <row r="153" s="169" customFormat="1" x14ac:dyDescent="0.2"/>
    <row r="154" s="169" customFormat="1" x14ac:dyDescent="0.2"/>
    <row r="155" s="169" customFormat="1" x14ac:dyDescent="0.2"/>
    <row r="156" s="169" customFormat="1" x14ac:dyDescent="0.2"/>
    <row r="157" s="169" customFormat="1" x14ac:dyDescent="0.2"/>
    <row r="158" s="169" customFormat="1" x14ac:dyDescent="0.2"/>
    <row r="159" s="169" customFormat="1" x14ac:dyDescent="0.2"/>
    <row r="160" s="169" customFormat="1" x14ac:dyDescent="0.2"/>
    <row r="161" s="169" customFormat="1" x14ac:dyDescent="0.2"/>
    <row r="162" s="169" customFormat="1" x14ac:dyDescent="0.2"/>
    <row r="163" s="169" customFormat="1" x14ac:dyDescent="0.2"/>
    <row r="164" s="169" customFormat="1" x14ac:dyDescent="0.2"/>
    <row r="165" s="169" customFormat="1" x14ac:dyDescent="0.2"/>
    <row r="166" s="169" customFormat="1" x14ac:dyDescent="0.2"/>
    <row r="167" s="169" customFormat="1" x14ac:dyDescent="0.2"/>
    <row r="168" s="169" customFormat="1" x14ac:dyDescent="0.2"/>
    <row r="169" s="169" customFormat="1" x14ac:dyDescent="0.2"/>
    <row r="170" s="169" customFormat="1" x14ac:dyDescent="0.2"/>
    <row r="171" s="169" customFormat="1" x14ac:dyDescent="0.2"/>
    <row r="172" s="169" customFormat="1" x14ac:dyDescent="0.2"/>
    <row r="173" s="169" customFormat="1" x14ac:dyDescent="0.2"/>
    <row r="174" s="169" customFormat="1" x14ac:dyDescent="0.2"/>
    <row r="175" s="169" customFormat="1" x14ac:dyDescent="0.2"/>
    <row r="176" s="169" customFormat="1" x14ac:dyDescent="0.2"/>
    <row r="177" s="169" customFormat="1" x14ac:dyDescent="0.2"/>
    <row r="178" s="169" customFormat="1" x14ac:dyDescent="0.2"/>
    <row r="179" s="169" customFormat="1" x14ac:dyDescent="0.2"/>
    <row r="180" s="169" customFormat="1" x14ac:dyDescent="0.2"/>
    <row r="181" s="169" customFormat="1" x14ac:dyDescent="0.2"/>
    <row r="182" s="169" customFormat="1" x14ac:dyDescent="0.2"/>
    <row r="183" s="169" customFormat="1" x14ac:dyDescent="0.2"/>
    <row r="184" s="169" customFormat="1" x14ac:dyDescent="0.2"/>
    <row r="185" s="169" customFormat="1" x14ac:dyDescent="0.2"/>
    <row r="186" s="169" customFormat="1" x14ac:dyDescent="0.2"/>
    <row r="187" s="169" customFormat="1" x14ac:dyDescent="0.2"/>
    <row r="188" s="169" customFormat="1" x14ac:dyDescent="0.2"/>
    <row r="189" s="169" customFormat="1" x14ac:dyDescent="0.2"/>
    <row r="190" s="169" customFormat="1" x14ac:dyDescent="0.2"/>
    <row r="191" s="169" customFormat="1" x14ac:dyDescent="0.2"/>
    <row r="192" s="169" customFormat="1" x14ac:dyDescent="0.2"/>
    <row r="193" s="169" customFormat="1" x14ac:dyDescent="0.2"/>
    <row r="194" s="169" customFormat="1" x14ac:dyDescent="0.2"/>
    <row r="195" s="169" customFormat="1" x14ac:dyDescent="0.2"/>
    <row r="196" s="169" customFormat="1" x14ac:dyDescent="0.2"/>
    <row r="197" s="169" customFormat="1" x14ac:dyDescent="0.2"/>
    <row r="198" s="169" customFormat="1" x14ac:dyDescent="0.2"/>
    <row r="199" s="169" customFormat="1" x14ac:dyDescent="0.2"/>
    <row r="200" s="169" customFormat="1" x14ac:dyDescent="0.2"/>
    <row r="201" s="169" customFormat="1" x14ac:dyDescent="0.2"/>
    <row r="202" s="169" customFormat="1" x14ac:dyDescent="0.2"/>
    <row r="203" s="169" customFormat="1" x14ac:dyDescent="0.2"/>
    <row r="204" s="169" customFormat="1" x14ac:dyDescent="0.2"/>
    <row r="205" s="169" customFormat="1" x14ac:dyDescent="0.2"/>
    <row r="206" s="169" customFormat="1" x14ac:dyDescent="0.2"/>
    <row r="207" s="169" customFormat="1" x14ac:dyDescent="0.2"/>
    <row r="208" s="169" customFormat="1" x14ac:dyDescent="0.2"/>
    <row r="209" s="169" customFormat="1" x14ac:dyDescent="0.2"/>
    <row r="210" s="169" customFormat="1" x14ac:dyDescent="0.2"/>
    <row r="211" s="169" customFormat="1" x14ac:dyDescent="0.2"/>
    <row r="212" s="169" customFormat="1" x14ac:dyDescent="0.2"/>
    <row r="213" s="169" customFormat="1" x14ac:dyDescent="0.2"/>
    <row r="214" s="169" customFormat="1" x14ac:dyDescent="0.2"/>
    <row r="215" s="169" customFormat="1" x14ac:dyDescent="0.2"/>
    <row r="216" s="169" customFormat="1" x14ac:dyDescent="0.2"/>
    <row r="217" s="169" customFormat="1" x14ac:dyDescent="0.2"/>
    <row r="218" s="169" customFormat="1" x14ac:dyDescent="0.2"/>
    <row r="219" s="169" customFormat="1" x14ac:dyDescent="0.2"/>
    <row r="220" s="169" customFormat="1" x14ac:dyDescent="0.2"/>
    <row r="221" s="169" customFormat="1" x14ac:dyDescent="0.2"/>
    <row r="222" s="169" customFormat="1" x14ac:dyDescent="0.2"/>
    <row r="223" s="169" customFormat="1" x14ac:dyDescent="0.2"/>
    <row r="224" s="169" customFormat="1" x14ac:dyDescent="0.2"/>
    <row r="225" s="169" customFormat="1" x14ac:dyDescent="0.2"/>
    <row r="226" s="169" customFormat="1" x14ac:dyDescent="0.2"/>
    <row r="227" s="169" customFormat="1" x14ac:dyDescent="0.2"/>
    <row r="228" s="169" customFormat="1" x14ac:dyDescent="0.2"/>
    <row r="229" s="169" customFormat="1" x14ac:dyDescent="0.2"/>
    <row r="230" s="169" customFormat="1" x14ac:dyDescent="0.2"/>
    <row r="231" s="169" customFormat="1" x14ac:dyDescent="0.2"/>
    <row r="232" s="169" customFormat="1" x14ac:dyDescent="0.2"/>
    <row r="233" s="169" customFormat="1" x14ac:dyDescent="0.2"/>
    <row r="234" s="169" customFormat="1" x14ac:dyDescent="0.2"/>
    <row r="235" s="169" customFormat="1" x14ac:dyDescent="0.2"/>
    <row r="236" s="169" customFormat="1" x14ac:dyDescent="0.2"/>
    <row r="237" s="169" customFormat="1" x14ac:dyDescent="0.2"/>
    <row r="238" s="169" customFormat="1" x14ac:dyDescent="0.2"/>
    <row r="239" s="169" customFormat="1" x14ac:dyDescent="0.2"/>
    <row r="240" s="169" customFormat="1" x14ac:dyDescent="0.2"/>
    <row r="241" s="169" customFormat="1" x14ac:dyDescent="0.2"/>
    <row r="242" s="169" customFormat="1" x14ac:dyDescent="0.2"/>
    <row r="243" s="169" customFormat="1" x14ac:dyDescent="0.2"/>
    <row r="244" s="169" customFormat="1" x14ac:dyDescent="0.2"/>
    <row r="245" s="169" customFormat="1" x14ac:dyDescent="0.2"/>
    <row r="246" s="169" customFormat="1" x14ac:dyDescent="0.2"/>
    <row r="247" s="169" customFormat="1" x14ac:dyDescent="0.2"/>
    <row r="248" s="169" customFormat="1" x14ac:dyDescent="0.2"/>
    <row r="249" s="169" customFormat="1" x14ac:dyDescent="0.2"/>
    <row r="250" s="169" customFormat="1" x14ac:dyDescent="0.2"/>
    <row r="251" s="169" customFormat="1" x14ac:dyDescent="0.2"/>
    <row r="252" s="169" customFormat="1" x14ac:dyDescent="0.2"/>
    <row r="253" s="169" customFormat="1" x14ac:dyDescent="0.2"/>
    <row r="254" s="169" customFormat="1" x14ac:dyDescent="0.2"/>
    <row r="255" s="169" customFormat="1" x14ac:dyDescent="0.2"/>
    <row r="256" s="169" customFormat="1" x14ac:dyDescent="0.2"/>
    <row r="257" s="169" customFormat="1" x14ac:dyDescent="0.2"/>
    <row r="258" s="169" customFormat="1" x14ac:dyDescent="0.2"/>
    <row r="259" s="169" customFormat="1" x14ac:dyDescent="0.2"/>
    <row r="260" s="169" customFormat="1" x14ac:dyDescent="0.2"/>
    <row r="261" s="169" customFormat="1" x14ac:dyDescent="0.2"/>
    <row r="262" s="169" customFormat="1" x14ac:dyDescent="0.2"/>
    <row r="263" s="169" customFormat="1" x14ac:dyDescent="0.2"/>
    <row r="264" s="169" customFormat="1" x14ac:dyDescent="0.2"/>
    <row r="265" s="169" customFormat="1" x14ac:dyDescent="0.2"/>
    <row r="266" s="169" customFormat="1" x14ac:dyDescent="0.2"/>
    <row r="267" s="169" customFormat="1" x14ac:dyDescent="0.2"/>
    <row r="268" s="169" customFormat="1" x14ac:dyDescent="0.2"/>
    <row r="269" s="169" customFormat="1" x14ac:dyDescent="0.2"/>
    <row r="270" s="169" customFormat="1" x14ac:dyDescent="0.2"/>
    <row r="271" s="169" customFormat="1" x14ac:dyDescent="0.2"/>
    <row r="272" s="169" customFormat="1" x14ac:dyDescent="0.2"/>
    <row r="273" s="169" customFormat="1" x14ac:dyDescent="0.2"/>
    <row r="274" s="169" customFormat="1" x14ac:dyDescent="0.2"/>
    <row r="275" s="169" customFormat="1" x14ac:dyDescent="0.2"/>
    <row r="276" s="169" customFormat="1" x14ac:dyDescent="0.2"/>
    <row r="277" s="169" customFormat="1" x14ac:dyDescent="0.2"/>
    <row r="278" s="169" customFormat="1" x14ac:dyDescent="0.2"/>
    <row r="279" s="169" customFormat="1" x14ac:dyDescent="0.2"/>
    <row r="280" s="169" customFormat="1" x14ac:dyDescent="0.2"/>
    <row r="281" s="169" customFormat="1" x14ac:dyDescent="0.2"/>
    <row r="282" s="169" customFormat="1" x14ac:dyDescent="0.2"/>
    <row r="283" s="169" customFormat="1" x14ac:dyDescent="0.2"/>
    <row r="284" s="169" customFormat="1" x14ac:dyDescent="0.2"/>
    <row r="285" s="169" customFormat="1" x14ac:dyDescent="0.2"/>
    <row r="286" s="169" customFormat="1" x14ac:dyDescent="0.2"/>
    <row r="287" s="169" customFormat="1" x14ac:dyDescent="0.2"/>
    <row r="288" s="169" customFormat="1" x14ac:dyDescent="0.2"/>
    <row r="289" s="169" customFormat="1" x14ac:dyDescent="0.2"/>
    <row r="290" s="169" customFormat="1" x14ac:dyDescent="0.2"/>
    <row r="291" s="169" customFormat="1" x14ac:dyDescent="0.2"/>
    <row r="292" s="169" customFormat="1" x14ac:dyDescent="0.2"/>
    <row r="293" s="169" customFormat="1" x14ac:dyDescent="0.2"/>
    <row r="294" s="169" customFormat="1" x14ac:dyDescent="0.2"/>
    <row r="295" s="169" customFormat="1" x14ac:dyDescent="0.2"/>
    <row r="296" s="169" customFormat="1" x14ac:dyDescent="0.2"/>
    <row r="297" s="169" customFormat="1" x14ac:dyDescent="0.2"/>
    <row r="298" s="169" customFormat="1" x14ac:dyDescent="0.2"/>
    <row r="299" s="169" customFormat="1" x14ac:dyDescent="0.2"/>
    <row r="300" s="169" customFormat="1" x14ac:dyDescent="0.2"/>
    <row r="301" s="169" customFormat="1" x14ac:dyDescent="0.2"/>
    <row r="302" s="169" customFormat="1" x14ac:dyDescent="0.2"/>
    <row r="303" s="169" customFormat="1" x14ac:dyDescent="0.2"/>
    <row r="304" s="169" customFormat="1" x14ac:dyDescent="0.2"/>
    <row r="305" s="169" customFormat="1" x14ac:dyDescent="0.2"/>
    <row r="306" s="169" customFormat="1" x14ac:dyDescent="0.2"/>
    <row r="307" s="169" customFormat="1" x14ac:dyDescent="0.2"/>
    <row r="308" s="169" customFormat="1" x14ac:dyDescent="0.2"/>
    <row r="309" s="169" customFormat="1" x14ac:dyDescent="0.2"/>
    <row r="310" s="169" customFormat="1" x14ac:dyDescent="0.2"/>
    <row r="311" s="169" customFormat="1" x14ac:dyDescent="0.2"/>
    <row r="312" s="169" customFormat="1" x14ac:dyDescent="0.2"/>
    <row r="313" s="169" customFormat="1" x14ac:dyDescent="0.2"/>
    <row r="314" s="169" customFormat="1" x14ac:dyDescent="0.2"/>
    <row r="315" s="169" customFormat="1" x14ac:dyDescent="0.2"/>
    <row r="316" s="169" customFormat="1" x14ac:dyDescent="0.2"/>
    <row r="317" s="169" customFormat="1" x14ac:dyDescent="0.2"/>
    <row r="318" s="169" customFormat="1" x14ac:dyDescent="0.2"/>
    <row r="319" s="169" customFormat="1" x14ac:dyDescent="0.2"/>
    <row r="320" s="169" customFormat="1" x14ac:dyDescent="0.2"/>
    <row r="321" s="169" customFormat="1" x14ac:dyDescent="0.2"/>
    <row r="322" s="169" customFormat="1" x14ac:dyDescent="0.2"/>
    <row r="323" s="169" customFormat="1" x14ac:dyDescent="0.2"/>
    <row r="324" s="169" customFormat="1" x14ac:dyDescent="0.2"/>
    <row r="325" s="169" customFormat="1" x14ac:dyDescent="0.2"/>
    <row r="326" s="169" customFormat="1" x14ac:dyDescent="0.2"/>
    <row r="327" s="169" customFormat="1" x14ac:dyDescent="0.2"/>
    <row r="328" s="169" customFormat="1" x14ac:dyDescent="0.2"/>
    <row r="329" s="169" customFormat="1" x14ac:dyDescent="0.2"/>
    <row r="330" s="169" customFormat="1" x14ac:dyDescent="0.2"/>
    <row r="331" s="169" customFormat="1" x14ac:dyDescent="0.2"/>
    <row r="332" s="169" customFormat="1" x14ac:dyDescent="0.2"/>
    <row r="333" s="169" customFormat="1" x14ac:dyDescent="0.2"/>
    <row r="334" s="169" customFormat="1" x14ac:dyDescent="0.2"/>
    <row r="335" s="169" customFormat="1" x14ac:dyDescent="0.2"/>
    <row r="336" s="169" customFormat="1" x14ac:dyDescent="0.2"/>
    <row r="337" s="169" customFormat="1" x14ac:dyDescent="0.2"/>
    <row r="338" s="169" customFormat="1" x14ac:dyDescent="0.2"/>
    <row r="339" s="169" customFormat="1" x14ac:dyDescent="0.2"/>
    <row r="340" s="169" customFormat="1" x14ac:dyDescent="0.2"/>
    <row r="341" s="169" customFormat="1" x14ac:dyDescent="0.2"/>
    <row r="342" s="169" customFormat="1" x14ac:dyDescent="0.2"/>
    <row r="343" s="169" customFormat="1" x14ac:dyDescent="0.2"/>
    <row r="344" s="169" customFormat="1" x14ac:dyDescent="0.2"/>
    <row r="345" s="169" customFormat="1" x14ac:dyDescent="0.2"/>
    <row r="346" s="169" customFormat="1" x14ac:dyDescent="0.2"/>
    <row r="347" s="169" customFormat="1" x14ac:dyDescent="0.2"/>
    <row r="348" s="169" customFormat="1" x14ac:dyDescent="0.2"/>
    <row r="349" s="169" customFormat="1" x14ac:dyDescent="0.2"/>
    <row r="350" s="169" customFormat="1" x14ac:dyDescent="0.2"/>
    <row r="351" s="169" customFormat="1" x14ac:dyDescent="0.2"/>
    <row r="352" s="169" customFormat="1" x14ac:dyDescent="0.2"/>
    <row r="353" s="169" customFormat="1" x14ac:dyDescent="0.2"/>
    <row r="354" s="169" customFormat="1" x14ac:dyDescent="0.2"/>
    <row r="355" s="169" customFormat="1" x14ac:dyDescent="0.2"/>
    <row r="356" s="169" customFormat="1" x14ac:dyDescent="0.2"/>
    <row r="357" s="169" customFormat="1" x14ac:dyDescent="0.2"/>
    <row r="358" s="169" customFormat="1" x14ac:dyDescent="0.2"/>
    <row r="359" s="169" customFormat="1" x14ac:dyDescent="0.2"/>
    <row r="360" s="169" customFormat="1" x14ac:dyDescent="0.2"/>
    <row r="361" s="169" customFormat="1" x14ac:dyDescent="0.2"/>
    <row r="362" s="169" customFormat="1" x14ac:dyDescent="0.2"/>
    <row r="363" s="169" customFormat="1" x14ac:dyDescent="0.2"/>
    <row r="364" s="169" customFormat="1" x14ac:dyDescent="0.2"/>
    <row r="365" s="169" customFormat="1" x14ac:dyDescent="0.2"/>
    <row r="366" s="169" customFormat="1" x14ac:dyDescent="0.2"/>
    <row r="367" s="169" customFormat="1" x14ac:dyDescent="0.2"/>
    <row r="368" s="169" customFormat="1" x14ac:dyDescent="0.2"/>
    <row r="369" s="169" customFormat="1" x14ac:dyDescent="0.2"/>
    <row r="370" s="169" customFormat="1" x14ac:dyDescent="0.2"/>
    <row r="371" s="169" customFormat="1" x14ac:dyDescent="0.2"/>
    <row r="372" s="169" customFormat="1" x14ac:dyDescent="0.2"/>
    <row r="373" s="169" customFormat="1" x14ac:dyDescent="0.2"/>
    <row r="374" s="169" customFormat="1" x14ac:dyDescent="0.2"/>
    <row r="375" s="169" customFormat="1" x14ac:dyDescent="0.2"/>
    <row r="376" s="169" customFormat="1" x14ac:dyDescent="0.2"/>
    <row r="377" s="169" customFormat="1" x14ac:dyDescent="0.2"/>
    <row r="378" s="169" customFormat="1" x14ac:dyDescent="0.2"/>
    <row r="379" s="169" customFormat="1" x14ac:dyDescent="0.2"/>
    <row r="380" s="169" customFormat="1" x14ac:dyDescent="0.2"/>
    <row r="381" s="169" customFormat="1" x14ac:dyDescent="0.2"/>
    <row r="382" s="169" customFormat="1" x14ac:dyDescent="0.2"/>
    <row r="383" s="169" customFormat="1" x14ac:dyDescent="0.2"/>
    <row r="384" s="169" customFormat="1" x14ac:dyDescent="0.2"/>
    <row r="385" s="169" customFormat="1" x14ac:dyDescent="0.2"/>
    <row r="386" s="169" customFormat="1" x14ac:dyDescent="0.2"/>
    <row r="387" s="169" customFormat="1" x14ac:dyDescent="0.2"/>
    <row r="388" s="169" customFormat="1" x14ac:dyDescent="0.2"/>
    <row r="389" s="169" customFormat="1" x14ac:dyDescent="0.2"/>
    <row r="390" s="169" customFormat="1" x14ac:dyDescent="0.2"/>
    <row r="391" s="169" customFormat="1" x14ac:dyDescent="0.2"/>
    <row r="392" s="169" customFormat="1" x14ac:dyDescent="0.2"/>
    <row r="393" s="169" customFormat="1" x14ac:dyDescent="0.2"/>
    <row r="394" s="169" customFormat="1" x14ac:dyDescent="0.2"/>
    <row r="395" s="169" customFormat="1" x14ac:dyDescent="0.2"/>
    <row r="396" s="169" customFormat="1" x14ac:dyDescent="0.2"/>
    <row r="397" s="169" customFormat="1" x14ac:dyDescent="0.2"/>
    <row r="398" s="169" customFormat="1" x14ac:dyDescent="0.2"/>
    <row r="399" s="169" customFormat="1" x14ac:dyDescent="0.2"/>
    <row r="400" s="169" customFormat="1" x14ac:dyDescent="0.2"/>
    <row r="401" s="169" customFormat="1" x14ac:dyDescent="0.2"/>
    <row r="402" s="169" customFormat="1" x14ac:dyDescent="0.2"/>
    <row r="403" s="169" customFormat="1" x14ac:dyDescent="0.2"/>
    <row r="404" s="169" customFormat="1" x14ac:dyDescent="0.2"/>
    <row r="405" s="169" customFormat="1" x14ac:dyDescent="0.2"/>
    <row r="406" s="169" customFormat="1" x14ac:dyDescent="0.2"/>
    <row r="407" s="169" customFormat="1" x14ac:dyDescent="0.2"/>
    <row r="408" s="169" customFormat="1" x14ac:dyDescent="0.2"/>
    <row r="409" s="169" customFormat="1" x14ac:dyDescent="0.2"/>
    <row r="410" s="169" customFormat="1" x14ac:dyDescent="0.2"/>
    <row r="411" s="169" customFormat="1" x14ac:dyDescent="0.2"/>
    <row r="412" s="169" customFormat="1" x14ac:dyDescent="0.2"/>
    <row r="413" s="169" customFormat="1" x14ac:dyDescent="0.2"/>
    <row r="414" s="169" customFormat="1" x14ac:dyDescent="0.2"/>
    <row r="415" s="169" customFormat="1" x14ac:dyDescent="0.2"/>
    <row r="416" s="169" customFormat="1" x14ac:dyDescent="0.2"/>
    <row r="417" s="169" customFormat="1" x14ac:dyDescent="0.2"/>
    <row r="418" s="169" customFormat="1" x14ac:dyDescent="0.2"/>
    <row r="419" s="169" customFormat="1" x14ac:dyDescent="0.2"/>
    <row r="420" s="169" customFormat="1" x14ac:dyDescent="0.2"/>
    <row r="421" s="169" customFormat="1" x14ac:dyDescent="0.2"/>
    <row r="422" s="169" customFormat="1" x14ac:dyDescent="0.2"/>
    <row r="423" s="169" customFormat="1" x14ac:dyDescent="0.2"/>
    <row r="424" s="169" customFormat="1" x14ac:dyDescent="0.2"/>
    <row r="425" s="169" customFormat="1" x14ac:dyDescent="0.2"/>
    <row r="426" s="169" customFormat="1" x14ac:dyDescent="0.2"/>
    <row r="427" s="169" customFormat="1" x14ac:dyDescent="0.2"/>
    <row r="428" s="169" customFormat="1" x14ac:dyDescent="0.2"/>
    <row r="429" s="169" customFormat="1" x14ac:dyDescent="0.2"/>
    <row r="430" s="169" customFormat="1" x14ac:dyDescent="0.2"/>
    <row r="431" s="169" customFormat="1" x14ac:dyDescent="0.2"/>
    <row r="432" s="169" customFormat="1" x14ac:dyDescent="0.2"/>
    <row r="433" s="169" customFormat="1" x14ac:dyDescent="0.2"/>
    <row r="434" s="169" customFormat="1" x14ac:dyDescent="0.2"/>
    <row r="435" s="169" customFormat="1" x14ac:dyDescent="0.2"/>
    <row r="436" s="169" customFormat="1" x14ac:dyDescent="0.2"/>
    <row r="437" s="169" customFormat="1" x14ac:dyDescent="0.2"/>
    <row r="438" s="169" customFormat="1" x14ac:dyDescent="0.2"/>
    <row r="439" s="169" customFormat="1" x14ac:dyDescent="0.2"/>
    <row r="440" s="169" customFormat="1" x14ac:dyDescent="0.2"/>
    <row r="441" s="169" customFormat="1" x14ac:dyDescent="0.2"/>
    <row r="442" s="169" customFormat="1" x14ac:dyDescent="0.2"/>
    <row r="443" s="169" customFormat="1" x14ac:dyDescent="0.2"/>
    <row r="444" s="169" customFormat="1" x14ac:dyDescent="0.2"/>
    <row r="445" s="169" customFormat="1" x14ac:dyDescent="0.2"/>
    <row r="446" s="169" customFormat="1" x14ac:dyDescent="0.2"/>
    <row r="447" s="169" customFormat="1" x14ac:dyDescent="0.2"/>
    <row r="448" s="169" customFormat="1" x14ac:dyDescent="0.2"/>
    <row r="449" s="169" customFormat="1" x14ac:dyDescent="0.2"/>
    <row r="450" s="169" customFormat="1" x14ac:dyDescent="0.2"/>
    <row r="451" s="169" customFormat="1" x14ac:dyDescent="0.2"/>
    <row r="452" s="169" customFormat="1" x14ac:dyDescent="0.2"/>
    <row r="453" s="169" customFormat="1" x14ac:dyDescent="0.2"/>
    <row r="454" s="169" customFormat="1" x14ac:dyDescent="0.2"/>
    <row r="455" s="169" customFormat="1" x14ac:dyDescent="0.2"/>
    <row r="456" s="169" customFormat="1" x14ac:dyDescent="0.2"/>
    <row r="457" s="169" customFormat="1" x14ac:dyDescent="0.2"/>
    <row r="458" s="169" customFormat="1" x14ac:dyDescent="0.2"/>
    <row r="459" s="169" customFormat="1" x14ac:dyDescent="0.2"/>
    <row r="460" s="169" customFormat="1" x14ac:dyDescent="0.2"/>
    <row r="461" s="169" customFormat="1" x14ac:dyDescent="0.2"/>
    <row r="462" s="169" customFormat="1" x14ac:dyDescent="0.2"/>
    <row r="463" s="169" customFormat="1" x14ac:dyDescent="0.2"/>
    <row r="464" s="169" customFormat="1" x14ac:dyDescent="0.2"/>
    <row r="465" s="169" customFormat="1" x14ac:dyDescent="0.2"/>
    <row r="466" s="169" customFormat="1" x14ac:dyDescent="0.2"/>
    <row r="467" s="169" customFormat="1" x14ac:dyDescent="0.2"/>
    <row r="468" s="169" customFormat="1" x14ac:dyDescent="0.2"/>
    <row r="469" s="169" customFormat="1" x14ac:dyDescent="0.2"/>
    <row r="470" s="169" customFormat="1" x14ac:dyDescent="0.2"/>
    <row r="471" s="169" customFormat="1" x14ac:dyDescent="0.2"/>
    <row r="472" s="169" customFormat="1" x14ac:dyDescent="0.2"/>
    <row r="473" s="169" customFormat="1" x14ac:dyDescent="0.2"/>
    <row r="474" s="169" customFormat="1" x14ac:dyDescent="0.2"/>
    <row r="475" s="169" customFormat="1" x14ac:dyDescent="0.2"/>
    <row r="476" s="169" customFormat="1" x14ac:dyDescent="0.2"/>
    <row r="477" s="169" customFormat="1" x14ac:dyDescent="0.2"/>
    <row r="478" s="169" customFormat="1" x14ac:dyDescent="0.2"/>
    <row r="479" s="169" customFormat="1" x14ac:dyDescent="0.2"/>
    <row r="480" s="169" customFormat="1" x14ac:dyDescent="0.2"/>
    <row r="481" s="169" customFormat="1" x14ac:dyDescent="0.2"/>
    <row r="482" s="169" customFormat="1" x14ac:dyDescent="0.2"/>
    <row r="483" s="169" customFormat="1" x14ac:dyDescent="0.2"/>
    <row r="484" s="169" customFormat="1" x14ac:dyDescent="0.2"/>
    <row r="485" s="169" customFormat="1" x14ac:dyDescent="0.2"/>
    <row r="486" s="169" customFormat="1" x14ac:dyDescent="0.2"/>
    <row r="487" s="169" customFormat="1" x14ac:dyDescent="0.2"/>
    <row r="488" s="169" customFormat="1" x14ac:dyDescent="0.2"/>
    <row r="489" s="169" customFormat="1" x14ac:dyDescent="0.2"/>
    <row r="490" s="169" customFormat="1" x14ac:dyDescent="0.2"/>
    <row r="491" s="169" customFormat="1" x14ac:dyDescent="0.2"/>
    <row r="492" s="169" customFormat="1" x14ac:dyDescent="0.2"/>
    <row r="493" s="169" customFormat="1" x14ac:dyDescent="0.2"/>
    <row r="494" s="169" customFormat="1" x14ac:dyDescent="0.2"/>
    <row r="495" s="169" customFormat="1" x14ac:dyDescent="0.2"/>
    <row r="496" s="169" customFormat="1" x14ac:dyDescent="0.2"/>
    <row r="497" s="169" customFormat="1" x14ac:dyDescent="0.2"/>
    <row r="498" s="169" customFormat="1" x14ac:dyDescent="0.2"/>
    <row r="499" s="169" customFormat="1" x14ac:dyDescent="0.2"/>
    <row r="500" s="169" customFormat="1" x14ac:dyDescent="0.2"/>
    <row r="501" s="169" customFormat="1" x14ac:dyDescent="0.2"/>
    <row r="502" s="169" customFormat="1" x14ac:dyDescent="0.2"/>
    <row r="503" s="169" customFormat="1" x14ac:dyDescent="0.2"/>
    <row r="504" s="169" customFormat="1" x14ac:dyDescent="0.2"/>
    <row r="505" s="169" customFormat="1" x14ac:dyDescent="0.2"/>
    <row r="506" s="169" customFormat="1" x14ac:dyDescent="0.2"/>
    <row r="507" s="169" customFormat="1" x14ac:dyDescent="0.2"/>
    <row r="508" s="169" customFormat="1" x14ac:dyDescent="0.2"/>
    <row r="509" s="169" customFormat="1" x14ac:dyDescent="0.2"/>
    <row r="510" s="169" customFormat="1" x14ac:dyDescent="0.2"/>
    <row r="511" s="169" customFormat="1" x14ac:dyDescent="0.2"/>
    <row r="512" s="169" customFormat="1" x14ac:dyDescent="0.2"/>
    <row r="513" s="169" customFormat="1" x14ac:dyDescent="0.2"/>
    <row r="514" s="169" customFormat="1" x14ac:dyDescent="0.2"/>
    <row r="515" s="169" customFormat="1" x14ac:dyDescent="0.2"/>
    <row r="516" s="169" customFormat="1" x14ac:dyDescent="0.2"/>
    <row r="517" s="169" customFormat="1" x14ac:dyDescent="0.2"/>
    <row r="518" s="169" customFormat="1" x14ac:dyDescent="0.2"/>
    <row r="519" s="169" customFormat="1" x14ac:dyDescent="0.2"/>
    <row r="520" s="169" customFormat="1" x14ac:dyDescent="0.2"/>
    <row r="521" s="169" customFormat="1" x14ac:dyDescent="0.2"/>
    <row r="522" s="169" customFormat="1" x14ac:dyDescent="0.2"/>
    <row r="523" s="169" customFormat="1" x14ac:dyDescent="0.2"/>
    <row r="524" s="169" customFormat="1" x14ac:dyDescent="0.2"/>
    <row r="525" s="169" customFormat="1" x14ac:dyDescent="0.2"/>
    <row r="526" s="169" customFormat="1" x14ac:dyDescent="0.2"/>
    <row r="527" s="169" customFormat="1" x14ac:dyDescent="0.2"/>
    <row r="528" s="169" customFormat="1" x14ac:dyDescent="0.2"/>
    <row r="529" s="169" customFormat="1" x14ac:dyDescent="0.2"/>
    <row r="530" s="169" customFormat="1" x14ac:dyDescent="0.2"/>
    <row r="531" s="169" customFormat="1" x14ac:dyDescent="0.2"/>
    <row r="532" s="169" customFormat="1" x14ac:dyDescent="0.2"/>
    <row r="533" s="169" customFormat="1" x14ac:dyDescent="0.2"/>
    <row r="534" s="169" customFormat="1" x14ac:dyDescent="0.2"/>
    <row r="535" s="169" customFormat="1" x14ac:dyDescent="0.2"/>
    <row r="536" s="169" customFormat="1" x14ac:dyDescent="0.2"/>
    <row r="537" s="169" customFormat="1" x14ac:dyDescent="0.2"/>
    <row r="538" s="169" customFormat="1" x14ac:dyDescent="0.2"/>
    <row r="539" s="169" customFormat="1" x14ac:dyDescent="0.2"/>
    <row r="540" s="169" customFormat="1" x14ac:dyDescent="0.2"/>
    <row r="541" s="169" customFormat="1" x14ac:dyDescent="0.2"/>
    <row r="542" s="169" customFormat="1" x14ac:dyDescent="0.2"/>
    <row r="543" s="169" customFormat="1" x14ac:dyDescent="0.2"/>
    <row r="544" s="169" customFormat="1" x14ac:dyDescent="0.2"/>
  </sheetData>
  <sheetProtection algorithmName="SHA-512" hashValue="iLFaA7zr5xTIdgKQfh7CSWo//xqUZgS/8iPge5PldjUObX0drUAX655e18IgICqQTBMd4fi1/CcE8can7uLwOg==" saltValue="9labQvItzrG8WHcru55s6A==" spinCount="100000" sheet="1" objects="1" scenarios="1"/>
  <protectedRanges>
    <protectedRange sqref="E7 E9 E11 E13 E15 E17 H17 H15 H13 H11 H9 H7 J7 M7 M9 M11 M13 M15 M17 P17 P15 P13 P11 P9 P7 E23 E25 E27 E29 E31 E33 H33 H31 H29 H27 H25 H23" name="Rango1"/>
  </protectedRanges>
  <mergeCells count="11">
    <mergeCell ref="K25:L25"/>
    <mergeCell ref="D22:E22"/>
    <mergeCell ref="G22:H22"/>
    <mergeCell ref="D2:P3"/>
    <mergeCell ref="L4:P5"/>
    <mergeCell ref="D4:H5"/>
    <mergeCell ref="D20:H21"/>
    <mergeCell ref="O6:P6"/>
    <mergeCell ref="G6:H6"/>
    <mergeCell ref="D6:E6"/>
    <mergeCell ref="L6:M6"/>
  </mergeCells>
  <hyperlinks>
    <hyperlink ref="D2:P3" location="INICIO!H3" display="INTERÉS COMPUESTO (EXACTO 365 DÍAS)"/>
  </hyperlinks>
  <pageMargins left="0.25" right="0.25" top="0.75" bottom="0.75" header="0.3" footer="0.3"/>
  <pageSetup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664"/>
  <sheetViews>
    <sheetView topLeftCell="E1" zoomScale="90" zoomScaleNormal="90" zoomScalePageLayoutView="90" workbookViewId="0">
      <selection activeCell="L21" sqref="L21"/>
    </sheetView>
  </sheetViews>
  <sheetFormatPr baseColWidth="10" defaultColWidth="10.85546875" defaultRowHeight="14.25" x14ac:dyDescent="0.2"/>
  <cols>
    <col min="1" max="1" width="1.7109375" style="6" customWidth="1"/>
    <col min="2" max="2" width="1.85546875" style="6" customWidth="1"/>
    <col min="3" max="3" width="1.140625" style="6" customWidth="1"/>
    <col min="4" max="4" width="16.85546875" style="6" customWidth="1"/>
    <col min="5" max="5" width="6" style="6" customWidth="1"/>
    <col min="6" max="6" width="16.28515625" style="6" customWidth="1"/>
    <col min="7" max="7" width="5.7109375" style="6" customWidth="1"/>
    <col min="8" max="8" width="16.42578125" style="6" customWidth="1"/>
    <col min="9" max="9" width="5.42578125" style="6" customWidth="1"/>
    <col min="10" max="10" width="16.140625" style="6" customWidth="1"/>
    <col min="11" max="11" width="5.42578125" style="6" customWidth="1"/>
    <col min="12" max="12" width="16.85546875" style="6" customWidth="1"/>
    <col min="13" max="13" width="5.42578125" style="6" customWidth="1"/>
    <col min="14" max="92" width="10.85546875" style="164"/>
    <col min="93" max="16384" width="10.85546875" style="6"/>
  </cols>
  <sheetData>
    <row r="1" spans="1:92" ht="7.5" customHeight="1" x14ac:dyDescent="0.2">
      <c r="A1" s="69"/>
      <c r="B1" s="69"/>
      <c r="C1" s="69"/>
      <c r="D1" s="69"/>
      <c r="E1" s="69"/>
      <c r="F1" s="69"/>
      <c r="G1" s="69"/>
      <c r="H1" s="69"/>
      <c r="I1" s="69"/>
      <c r="J1" s="69"/>
      <c r="K1" s="69"/>
      <c r="L1" s="69"/>
      <c r="M1" s="69"/>
    </row>
    <row r="2" spans="1:92" ht="22.5" x14ac:dyDescent="0.45">
      <c r="A2" s="69"/>
      <c r="B2" s="69"/>
      <c r="C2" s="69"/>
      <c r="D2" s="144" t="s">
        <v>9</v>
      </c>
      <c r="E2" s="144"/>
      <c r="F2" s="144"/>
      <c r="G2" s="144"/>
      <c r="H2" s="144"/>
      <c r="I2" s="144"/>
      <c r="J2" s="144"/>
      <c r="K2" s="144"/>
      <c r="L2" s="144"/>
      <c r="M2" s="69"/>
    </row>
    <row r="3" spans="1:92" ht="8.25" customHeight="1" x14ac:dyDescent="0.2">
      <c r="A3" s="69"/>
      <c r="B3" s="69"/>
      <c r="C3" s="69"/>
      <c r="D3" s="69"/>
      <c r="E3" s="69"/>
      <c r="F3" s="69"/>
      <c r="G3" s="69"/>
      <c r="H3" s="69"/>
      <c r="I3" s="69"/>
      <c r="J3" s="69"/>
      <c r="K3" s="69"/>
      <c r="L3" s="69"/>
      <c r="M3" s="69"/>
    </row>
    <row r="4" spans="1:92" s="71" customFormat="1" ht="15" customHeight="1" x14ac:dyDescent="0.25">
      <c r="A4" s="145" t="s">
        <v>3</v>
      </c>
      <c r="B4" s="145"/>
      <c r="C4" s="145"/>
      <c r="D4" s="145"/>
      <c r="E4" s="145"/>
      <c r="F4" s="145"/>
      <c r="G4" s="145"/>
      <c r="H4" s="145"/>
      <c r="I4" s="145"/>
      <c r="J4" s="145"/>
      <c r="K4" s="145"/>
      <c r="L4" s="145"/>
      <c r="M4" s="145"/>
      <c r="N4" s="166"/>
      <c r="O4" s="166"/>
      <c r="P4" s="166"/>
      <c r="Q4" s="166"/>
      <c r="R4" s="166"/>
      <c r="S4" s="166"/>
      <c r="T4" s="166"/>
      <c r="U4" s="166"/>
      <c r="V4" s="166"/>
      <c r="W4" s="166"/>
      <c r="X4" s="166"/>
      <c r="Y4" s="166"/>
      <c r="Z4" s="166"/>
      <c r="AA4" s="166"/>
      <c r="AB4" s="166"/>
      <c r="AC4" s="166"/>
      <c r="AD4" s="166"/>
      <c r="AE4" s="166"/>
      <c r="AF4" s="166"/>
      <c r="AG4" s="166"/>
      <c r="AH4" s="166"/>
      <c r="AI4" s="166"/>
      <c r="AJ4" s="166"/>
      <c r="AK4" s="166"/>
      <c r="AL4" s="166"/>
      <c r="AM4" s="166"/>
      <c r="AN4" s="166"/>
      <c r="AO4" s="166"/>
      <c r="AP4" s="166"/>
      <c r="AQ4" s="166"/>
      <c r="AR4" s="166"/>
      <c r="AS4" s="166"/>
      <c r="AT4" s="166"/>
      <c r="AU4" s="166"/>
      <c r="AV4" s="166"/>
      <c r="AW4" s="166"/>
      <c r="AX4" s="166"/>
      <c r="AY4" s="166"/>
      <c r="AZ4" s="166"/>
      <c r="BA4" s="166"/>
      <c r="BB4" s="166"/>
      <c r="BC4" s="166"/>
      <c r="BD4" s="166"/>
      <c r="BE4" s="166"/>
      <c r="BF4" s="166"/>
      <c r="BG4" s="166"/>
      <c r="BH4" s="166"/>
      <c r="BI4" s="166"/>
      <c r="BJ4" s="166"/>
      <c r="BK4" s="166"/>
      <c r="BL4" s="166"/>
      <c r="BM4" s="166"/>
      <c r="BN4" s="166"/>
      <c r="BO4" s="166"/>
      <c r="BP4" s="166"/>
      <c r="BQ4" s="166"/>
      <c r="BR4" s="166"/>
      <c r="BS4" s="166"/>
      <c r="BT4" s="166"/>
      <c r="BU4" s="166"/>
      <c r="BV4" s="166"/>
      <c r="BW4" s="166"/>
      <c r="BX4" s="166"/>
      <c r="BY4" s="166"/>
      <c r="BZ4" s="166"/>
      <c r="CA4" s="166"/>
      <c r="CB4" s="166"/>
      <c r="CC4" s="166"/>
      <c r="CD4" s="166"/>
      <c r="CE4" s="166"/>
      <c r="CF4" s="166"/>
      <c r="CG4" s="166"/>
      <c r="CH4" s="166"/>
      <c r="CI4" s="166"/>
      <c r="CJ4" s="166"/>
      <c r="CK4" s="166"/>
      <c r="CL4" s="166"/>
      <c r="CM4" s="166"/>
      <c r="CN4" s="166"/>
    </row>
    <row r="5" spans="1:92" ht="15" thickBot="1" x14ac:dyDescent="0.25">
      <c r="A5" s="69"/>
      <c r="B5" s="69"/>
      <c r="C5" s="69"/>
      <c r="D5" s="69"/>
      <c r="E5" s="69"/>
      <c r="F5" s="69"/>
      <c r="G5" s="69"/>
      <c r="H5" s="69"/>
      <c r="I5" s="69"/>
      <c r="J5" s="69"/>
      <c r="K5" s="69"/>
      <c r="L5" s="69"/>
      <c r="M5" s="69"/>
    </row>
    <row r="6" spans="1:92" s="2" customFormat="1" ht="15.75" thickBot="1" x14ac:dyDescent="0.3">
      <c r="A6" s="70"/>
      <c r="B6" s="70"/>
      <c r="C6" s="70"/>
      <c r="D6" s="79">
        <v>1</v>
      </c>
      <c r="E6" s="70"/>
      <c r="F6" s="79">
        <v>2</v>
      </c>
      <c r="G6" s="70"/>
      <c r="H6" s="79">
        <v>3</v>
      </c>
      <c r="I6" s="70"/>
      <c r="J6" s="79">
        <v>4</v>
      </c>
      <c r="K6" s="70"/>
      <c r="L6" s="79">
        <v>5</v>
      </c>
      <c r="M6" s="70"/>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c r="AU6" s="165"/>
      <c r="AV6" s="165"/>
      <c r="AW6" s="165"/>
      <c r="AX6" s="165"/>
      <c r="AY6" s="165"/>
      <c r="AZ6" s="165"/>
      <c r="BA6" s="165"/>
      <c r="BB6" s="165"/>
      <c r="BC6" s="165"/>
      <c r="BD6" s="165"/>
      <c r="BE6" s="165"/>
      <c r="BF6" s="165"/>
      <c r="BG6" s="165"/>
      <c r="BH6" s="165"/>
      <c r="BI6" s="165"/>
      <c r="BJ6" s="165"/>
      <c r="BK6" s="165"/>
      <c r="BL6" s="165"/>
      <c r="BM6" s="165"/>
      <c r="BN6" s="165"/>
      <c r="BO6" s="165"/>
      <c r="BP6" s="165"/>
      <c r="BQ6" s="165"/>
      <c r="BR6" s="165"/>
      <c r="BS6" s="165"/>
      <c r="BT6" s="165"/>
      <c r="BU6" s="165"/>
      <c r="BV6" s="165"/>
      <c r="BW6" s="165"/>
      <c r="BX6" s="165"/>
      <c r="BY6" s="165"/>
      <c r="BZ6" s="165"/>
      <c r="CA6" s="165"/>
      <c r="CB6" s="165"/>
      <c r="CC6" s="165"/>
      <c r="CD6" s="165"/>
      <c r="CE6" s="165"/>
      <c r="CF6" s="165"/>
      <c r="CG6" s="165"/>
      <c r="CH6" s="165"/>
      <c r="CI6" s="165"/>
      <c r="CJ6" s="165"/>
      <c r="CK6" s="165"/>
      <c r="CL6" s="165"/>
      <c r="CM6" s="165"/>
      <c r="CN6" s="165"/>
    </row>
    <row r="7" spans="1:92" s="75" customFormat="1" ht="16.5" thickBot="1" x14ac:dyDescent="0.3">
      <c r="A7" s="77" t="s">
        <v>10</v>
      </c>
      <c r="B7" s="76">
        <f>'VDO INTS.COMPUESTO'!B7</f>
        <v>0.66666666666666663</v>
      </c>
      <c r="C7" s="74"/>
      <c r="D7" s="78">
        <v>1</v>
      </c>
      <c r="E7" s="74"/>
      <c r="F7" s="78">
        <v>4</v>
      </c>
      <c r="G7" s="74"/>
      <c r="H7" s="78">
        <v>6</v>
      </c>
      <c r="I7" s="74"/>
      <c r="J7" s="78">
        <v>8</v>
      </c>
      <c r="K7" s="74"/>
      <c r="L7" s="78">
        <v>5</v>
      </c>
      <c r="M7" s="74"/>
      <c r="N7" s="167"/>
      <c r="O7" s="167"/>
      <c r="P7" s="167"/>
      <c r="Q7" s="167"/>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7"/>
      <c r="BG7" s="167"/>
      <c r="BH7" s="167"/>
      <c r="BI7" s="167"/>
      <c r="BJ7" s="167"/>
      <c r="BK7" s="167"/>
      <c r="BL7" s="167"/>
      <c r="BM7" s="167"/>
      <c r="BN7" s="167"/>
      <c r="BO7" s="167"/>
      <c r="BP7" s="167"/>
      <c r="BQ7" s="167"/>
      <c r="BR7" s="167"/>
      <c r="BS7" s="167"/>
      <c r="BT7" s="167"/>
      <c r="BU7" s="167"/>
      <c r="BV7" s="167"/>
      <c r="BW7" s="167"/>
      <c r="BX7" s="167"/>
      <c r="BY7" s="167"/>
      <c r="BZ7" s="167"/>
      <c r="CA7" s="167"/>
      <c r="CB7" s="167"/>
      <c r="CC7" s="167"/>
      <c r="CD7" s="167"/>
      <c r="CE7" s="167"/>
      <c r="CF7" s="167"/>
      <c r="CG7" s="167"/>
      <c r="CH7" s="167"/>
      <c r="CI7" s="167"/>
      <c r="CJ7" s="167"/>
      <c r="CK7" s="167"/>
      <c r="CL7" s="167"/>
      <c r="CM7" s="167"/>
      <c r="CN7" s="167"/>
    </row>
    <row r="8" spans="1:92" x14ac:dyDescent="0.2">
      <c r="A8" s="69"/>
      <c r="B8" s="69"/>
      <c r="C8" s="69"/>
      <c r="D8" s="69"/>
      <c r="E8" s="69"/>
      <c r="F8" s="69"/>
      <c r="G8" s="69"/>
      <c r="H8" s="69"/>
      <c r="I8" s="69"/>
      <c r="J8" s="69"/>
      <c r="K8" s="69"/>
      <c r="L8" s="69"/>
      <c r="M8" s="69"/>
    </row>
    <row r="9" spans="1:92" s="72" customFormat="1" ht="15" x14ac:dyDescent="0.2">
      <c r="A9" s="145" t="s">
        <v>5</v>
      </c>
      <c r="B9" s="145"/>
      <c r="C9" s="145"/>
      <c r="D9" s="145"/>
      <c r="E9" s="145"/>
      <c r="F9" s="145"/>
      <c r="G9" s="145"/>
      <c r="H9" s="145"/>
      <c r="I9" s="145"/>
      <c r="J9" s="145"/>
      <c r="K9" s="145"/>
      <c r="L9" s="145"/>
      <c r="M9" s="145"/>
      <c r="N9" s="168"/>
      <c r="O9" s="168"/>
      <c r="P9" s="168"/>
      <c r="Q9" s="168"/>
      <c r="R9" s="168"/>
      <c r="S9" s="168"/>
      <c r="T9" s="168"/>
      <c r="U9" s="168"/>
      <c r="V9" s="168"/>
      <c r="W9" s="168"/>
      <c r="X9" s="168"/>
      <c r="Y9" s="168"/>
      <c r="Z9" s="168"/>
      <c r="AA9" s="168"/>
      <c r="AB9" s="168"/>
      <c r="AC9" s="168"/>
      <c r="AD9" s="168"/>
      <c r="AE9" s="168"/>
      <c r="AF9" s="168"/>
      <c r="AG9" s="168"/>
      <c r="AH9" s="168"/>
      <c r="AI9" s="168"/>
      <c r="AJ9" s="168"/>
      <c r="AK9" s="168"/>
      <c r="AL9" s="168"/>
      <c r="AM9" s="168"/>
      <c r="AN9" s="168"/>
      <c r="AO9" s="168"/>
      <c r="AP9" s="168"/>
      <c r="AQ9" s="168"/>
      <c r="AR9" s="168"/>
      <c r="AS9" s="168"/>
      <c r="AT9" s="168"/>
      <c r="AU9" s="168"/>
      <c r="AV9" s="168"/>
      <c r="AW9" s="168"/>
      <c r="AX9" s="168"/>
      <c r="AY9" s="168"/>
      <c r="AZ9" s="168"/>
      <c r="BA9" s="168"/>
      <c r="BB9" s="168"/>
      <c r="BC9" s="168"/>
      <c r="BD9" s="168"/>
      <c r="BE9" s="168"/>
      <c r="BF9" s="168"/>
      <c r="BG9" s="168"/>
      <c r="BH9" s="168"/>
      <c r="BI9" s="168"/>
      <c r="BJ9" s="168"/>
      <c r="BK9" s="168"/>
      <c r="BL9" s="168"/>
      <c r="BM9" s="168"/>
      <c r="BN9" s="168"/>
      <c r="BO9" s="168"/>
      <c r="BP9" s="168"/>
      <c r="BQ9" s="168"/>
      <c r="BR9" s="168"/>
      <c r="BS9" s="168"/>
      <c r="BT9" s="168"/>
      <c r="BU9" s="168"/>
      <c r="BV9" s="168"/>
      <c r="BW9" s="168"/>
      <c r="BX9" s="168"/>
      <c r="BY9" s="168"/>
      <c r="BZ9" s="168"/>
      <c r="CA9" s="168"/>
      <c r="CB9" s="168"/>
      <c r="CC9" s="168"/>
      <c r="CD9" s="168"/>
      <c r="CE9" s="168"/>
      <c r="CF9" s="168"/>
      <c r="CG9" s="168"/>
      <c r="CH9" s="168"/>
      <c r="CI9" s="168"/>
      <c r="CJ9" s="168"/>
      <c r="CK9" s="168"/>
      <c r="CL9" s="168"/>
      <c r="CM9" s="168"/>
      <c r="CN9" s="168"/>
    </row>
    <row r="10" spans="1:92" ht="15" thickBot="1" x14ac:dyDescent="0.25">
      <c r="A10" s="69"/>
      <c r="B10" s="69"/>
      <c r="C10" s="69"/>
      <c r="D10" s="69"/>
      <c r="E10" s="69"/>
      <c r="F10" s="69"/>
      <c r="G10" s="69"/>
      <c r="H10" s="69"/>
      <c r="I10" s="69"/>
      <c r="J10" s="69"/>
      <c r="K10" s="69"/>
      <c r="L10" s="69"/>
      <c r="M10" s="69"/>
    </row>
    <row r="11" spans="1:92" s="2" customFormat="1" ht="15.75" thickBot="1" x14ac:dyDescent="0.3">
      <c r="A11" s="70"/>
      <c r="B11" s="70"/>
      <c r="C11" s="70"/>
      <c r="D11" s="79">
        <v>1</v>
      </c>
      <c r="E11" s="70"/>
      <c r="F11" s="79">
        <v>2</v>
      </c>
      <c r="G11" s="70"/>
      <c r="H11" s="79">
        <v>3</v>
      </c>
      <c r="I11" s="70"/>
      <c r="J11" s="79">
        <v>4</v>
      </c>
      <c r="K11" s="70"/>
      <c r="L11" s="79">
        <v>5</v>
      </c>
      <c r="M11" s="70"/>
      <c r="N11" s="165"/>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5"/>
      <c r="AN11" s="165"/>
      <c r="AO11" s="165"/>
      <c r="AP11" s="165"/>
      <c r="AQ11" s="165"/>
      <c r="AR11" s="165"/>
      <c r="AS11" s="165"/>
      <c r="AT11" s="165"/>
      <c r="AU11" s="165"/>
      <c r="AV11" s="165"/>
      <c r="AW11" s="165"/>
      <c r="AX11" s="165"/>
      <c r="AY11" s="165"/>
      <c r="AZ11" s="165"/>
      <c r="BA11" s="165"/>
      <c r="BB11" s="165"/>
      <c r="BC11" s="165"/>
      <c r="BD11" s="165"/>
      <c r="BE11" s="165"/>
      <c r="BF11" s="165"/>
      <c r="BG11" s="165"/>
      <c r="BH11" s="165"/>
      <c r="BI11" s="165"/>
      <c r="BJ11" s="165"/>
      <c r="BK11" s="165"/>
      <c r="BL11" s="165"/>
      <c r="BM11" s="165"/>
      <c r="BN11" s="165"/>
      <c r="BO11" s="165"/>
      <c r="BP11" s="165"/>
      <c r="BQ11" s="165"/>
      <c r="BR11" s="165"/>
      <c r="BS11" s="165"/>
      <c r="BT11" s="165"/>
      <c r="BU11" s="165"/>
      <c r="BV11" s="165"/>
      <c r="BW11" s="165"/>
      <c r="BX11" s="165"/>
      <c r="BY11" s="165"/>
      <c r="BZ11" s="165"/>
      <c r="CA11" s="165"/>
      <c r="CB11" s="165"/>
      <c r="CC11" s="165"/>
      <c r="CD11" s="165"/>
      <c r="CE11" s="165"/>
      <c r="CF11" s="165"/>
      <c r="CG11" s="165"/>
      <c r="CH11" s="165"/>
      <c r="CI11" s="165"/>
      <c r="CJ11" s="165"/>
      <c r="CK11" s="165"/>
      <c r="CL11" s="165"/>
      <c r="CM11" s="165"/>
      <c r="CN11" s="165"/>
    </row>
    <row r="12" spans="1:92" s="75" customFormat="1" ht="16.5" thickBot="1" x14ac:dyDescent="0.3">
      <c r="A12" s="74"/>
      <c r="B12" s="74"/>
      <c r="C12" s="74"/>
      <c r="D12" s="78">
        <v>200</v>
      </c>
      <c r="E12" s="74"/>
      <c r="F12" s="78">
        <v>1</v>
      </c>
      <c r="G12" s="74"/>
      <c r="H12" s="78">
        <v>1</v>
      </c>
      <c r="I12" s="74"/>
      <c r="J12" s="78">
        <v>1</v>
      </c>
      <c r="K12" s="74"/>
      <c r="L12" s="78">
        <v>1</v>
      </c>
      <c r="M12" s="74"/>
      <c r="N12" s="167"/>
      <c r="O12" s="167"/>
      <c r="P12" s="167"/>
      <c r="Q12" s="167"/>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167"/>
      <c r="AO12" s="167"/>
      <c r="AP12" s="167"/>
      <c r="AQ12" s="167"/>
      <c r="AR12" s="167"/>
      <c r="AS12" s="167"/>
      <c r="AT12" s="167"/>
      <c r="AU12" s="167"/>
      <c r="AV12" s="167"/>
      <c r="AW12" s="167"/>
      <c r="AX12" s="167"/>
      <c r="AY12" s="167"/>
      <c r="AZ12" s="167"/>
      <c r="BA12" s="167"/>
      <c r="BB12" s="167"/>
      <c r="BC12" s="167"/>
      <c r="BD12" s="167"/>
      <c r="BE12" s="167"/>
      <c r="BF12" s="167"/>
      <c r="BG12" s="167"/>
      <c r="BH12" s="167"/>
      <c r="BI12" s="167"/>
      <c r="BJ12" s="167"/>
      <c r="BK12" s="167"/>
      <c r="BL12" s="167"/>
      <c r="BM12" s="167"/>
      <c r="BN12" s="167"/>
      <c r="BO12" s="167"/>
      <c r="BP12" s="167"/>
      <c r="BQ12" s="167"/>
      <c r="BR12" s="167"/>
      <c r="BS12" s="167"/>
      <c r="BT12" s="167"/>
      <c r="BU12" s="167"/>
      <c r="BV12" s="167"/>
      <c r="BW12" s="167"/>
      <c r="BX12" s="167"/>
      <c r="BY12" s="167"/>
      <c r="BZ12" s="167"/>
      <c r="CA12" s="167"/>
      <c r="CB12" s="167"/>
      <c r="CC12" s="167"/>
      <c r="CD12" s="167"/>
      <c r="CE12" s="167"/>
      <c r="CF12" s="167"/>
      <c r="CG12" s="167"/>
      <c r="CH12" s="167"/>
      <c r="CI12" s="167"/>
      <c r="CJ12" s="167"/>
      <c r="CK12" s="167"/>
      <c r="CL12" s="167"/>
      <c r="CM12" s="167"/>
      <c r="CN12" s="167"/>
    </row>
    <row r="13" spans="1:92" x14ac:dyDescent="0.2">
      <c r="A13" s="69"/>
      <c r="B13" s="69"/>
      <c r="C13" s="69"/>
      <c r="D13" s="69"/>
      <c r="E13" s="69"/>
      <c r="F13" s="69"/>
      <c r="G13" s="69"/>
      <c r="H13" s="69"/>
      <c r="I13" s="69"/>
      <c r="J13" s="69"/>
      <c r="K13" s="69"/>
      <c r="L13" s="69"/>
      <c r="M13" s="69"/>
    </row>
    <row r="14" spans="1:92" ht="15" thickBot="1" x14ac:dyDescent="0.25">
      <c r="A14" s="69"/>
      <c r="B14" s="69"/>
      <c r="C14" s="69"/>
      <c r="D14" s="69"/>
      <c r="E14" s="69"/>
      <c r="F14" s="69"/>
      <c r="G14" s="69"/>
      <c r="H14" s="69"/>
      <c r="I14" s="69"/>
      <c r="J14" s="69"/>
      <c r="K14" s="69"/>
      <c r="L14" s="69"/>
      <c r="M14" s="69"/>
    </row>
    <row r="15" spans="1:92" s="72" customFormat="1" ht="16.5" thickBot="1" x14ac:dyDescent="0.3">
      <c r="A15" s="73"/>
      <c r="B15" s="73"/>
      <c r="C15" s="73"/>
      <c r="D15" s="146" t="s">
        <v>4</v>
      </c>
      <c r="E15" s="146"/>
      <c r="F15" s="146"/>
      <c r="G15" s="146"/>
      <c r="H15" s="146"/>
      <c r="I15" s="146"/>
      <c r="J15" s="73"/>
      <c r="K15" s="151">
        <v>0.15</v>
      </c>
      <c r="L15" s="152"/>
      <c r="M15" s="73"/>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8"/>
      <c r="AM15" s="168"/>
      <c r="AN15" s="168"/>
      <c r="AO15" s="168"/>
      <c r="AP15" s="168"/>
      <c r="AQ15" s="168"/>
      <c r="AR15" s="168"/>
      <c r="AS15" s="168"/>
      <c r="AT15" s="168"/>
      <c r="AU15" s="168"/>
      <c r="AV15" s="168"/>
      <c r="AW15" s="168"/>
      <c r="AX15" s="168"/>
      <c r="AY15" s="168"/>
      <c r="AZ15" s="168"/>
      <c r="BA15" s="168"/>
      <c r="BB15" s="168"/>
      <c r="BC15" s="168"/>
      <c r="BD15" s="168"/>
      <c r="BE15" s="168"/>
      <c r="BF15" s="168"/>
      <c r="BG15" s="168"/>
      <c r="BH15" s="168"/>
      <c r="BI15" s="168"/>
      <c r="BJ15" s="168"/>
      <c r="BK15" s="168"/>
      <c r="BL15" s="168"/>
      <c r="BM15" s="168"/>
      <c r="BN15" s="168"/>
      <c r="BO15" s="168"/>
      <c r="BP15" s="168"/>
      <c r="BQ15" s="168"/>
      <c r="BR15" s="168"/>
      <c r="BS15" s="168"/>
      <c r="BT15" s="168"/>
      <c r="BU15" s="168"/>
      <c r="BV15" s="168"/>
      <c r="BW15" s="168"/>
      <c r="BX15" s="168"/>
      <c r="BY15" s="168"/>
      <c r="BZ15" s="168"/>
      <c r="CA15" s="168"/>
      <c r="CB15" s="168"/>
      <c r="CC15" s="168"/>
      <c r="CD15" s="168"/>
      <c r="CE15" s="168"/>
      <c r="CF15" s="168"/>
      <c r="CG15" s="168"/>
      <c r="CH15" s="168"/>
      <c r="CI15" s="168"/>
      <c r="CJ15" s="168"/>
      <c r="CK15" s="168"/>
      <c r="CL15" s="168"/>
      <c r="CM15" s="168"/>
      <c r="CN15" s="168"/>
    </row>
    <row r="16" spans="1:92" x14ac:dyDescent="0.2">
      <c r="A16" s="69"/>
      <c r="B16" s="69"/>
      <c r="C16" s="69"/>
      <c r="D16" s="150"/>
      <c r="E16" s="150"/>
      <c r="F16" s="150"/>
      <c r="G16" s="150"/>
      <c r="H16" s="69"/>
      <c r="I16" s="69"/>
      <c r="J16" s="69"/>
      <c r="K16" s="70"/>
      <c r="L16" s="69"/>
      <c r="M16" s="69"/>
    </row>
    <row r="17" spans="1:13" x14ac:dyDescent="0.2">
      <c r="A17" s="69"/>
      <c r="B17" s="69"/>
      <c r="C17" s="69"/>
      <c r="D17" s="150"/>
      <c r="E17" s="150"/>
      <c r="F17" s="150"/>
      <c r="G17" s="150"/>
      <c r="H17" s="69"/>
      <c r="I17" s="69"/>
      <c r="J17" s="69"/>
      <c r="K17" s="69"/>
      <c r="L17" s="69"/>
      <c r="M17" s="69"/>
    </row>
    <row r="18" spans="1:13" ht="15" thickBot="1" x14ac:dyDescent="0.25">
      <c r="A18" s="69"/>
      <c r="B18" s="69"/>
      <c r="C18" s="69"/>
      <c r="D18" s="150"/>
      <c r="E18" s="150"/>
      <c r="F18" s="150"/>
      <c r="G18" s="150"/>
      <c r="H18" s="69"/>
      <c r="I18" s="69"/>
      <c r="J18" s="69"/>
      <c r="K18" s="69"/>
      <c r="L18" s="69"/>
      <c r="M18" s="69"/>
    </row>
    <row r="19" spans="1:13" ht="15" customHeight="1" thickBot="1" x14ac:dyDescent="0.25">
      <c r="A19" s="69"/>
      <c r="B19" s="69"/>
      <c r="C19" s="69"/>
      <c r="D19" s="150"/>
      <c r="E19" s="150"/>
      <c r="F19" s="150"/>
      <c r="G19" s="150"/>
      <c r="H19" s="69"/>
      <c r="I19" s="147" t="s">
        <v>27</v>
      </c>
      <c r="J19" s="148"/>
      <c r="K19" s="149"/>
      <c r="L19" s="80">
        <f>(D12/POWER(1+((K15/12)*B7),D7/B7))+(F12/POWER(1+((K15/12)*B7),F7/B7))+(H12/POWER(1+((K15/12)*B7),H7/B7))+(J12/POWER(1+((K15/12)*B7),J7/B7))+(L12/POWER(1+((K15/12)*B7),L7/B7))</f>
        <v>201.25011802198273</v>
      </c>
      <c r="M19" s="69"/>
    </row>
    <row r="20" spans="1:13" ht="15" thickBot="1" x14ac:dyDescent="0.25">
      <c r="A20" s="69"/>
      <c r="B20" s="69"/>
      <c r="C20" s="69"/>
      <c r="D20" s="150"/>
      <c r="E20" s="150"/>
      <c r="F20" s="150"/>
      <c r="G20" s="150"/>
      <c r="H20" s="69"/>
      <c r="I20" s="69"/>
      <c r="J20" s="69"/>
      <c r="K20" s="69"/>
      <c r="L20" s="69"/>
      <c r="M20" s="69"/>
    </row>
    <row r="21" spans="1:13" ht="15" customHeight="1" thickBot="1" x14ac:dyDescent="0.25">
      <c r="A21" s="69"/>
      <c r="B21" s="69"/>
      <c r="C21" s="69"/>
      <c r="D21" s="150"/>
      <c r="E21" s="150"/>
      <c r="F21" s="150"/>
      <c r="G21" s="150"/>
      <c r="H21" s="69"/>
      <c r="I21" s="147" t="s">
        <v>34</v>
      </c>
      <c r="J21" s="148"/>
      <c r="K21" s="149"/>
      <c r="L21" s="81">
        <f>'VDO INTS.COMPUESTO'!M25/'VNE INT.COMPUESTO'!L19</f>
        <v>249.76738118297828</v>
      </c>
      <c r="M21" s="69"/>
    </row>
    <row r="22" spans="1:13" x14ac:dyDescent="0.2">
      <c r="A22" s="69"/>
      <c r="B22" s="69"/>
      <c r="C22" s="69"/>
      <c r="D22" s="150"/>
      <c r="E22" s="150"/>
      <c r="F22" s="150"/>
      <c r="G22" s="150"/>
      <c r="H22" s="69"/>
      <c r="I22" s="69"/>
      <c r="J22" s="69"/>
      <c r="K22" s="69"/>
      <c r="L22" s="69"/>
      <c r="M22" s="69"/>
    </row>
    <row r="23" spans="1:13" x14ac:dyDescent="0.2">
      <c r="A23" s="69"/>
      <c r="B23" s="69"/>
      <c r="C23" s="69"/>
      <c r="D23" s="150"/>
      <c r="E23" s="150"/>
      <c r="F23" s="150"/>
      <c r="G23" s="150"/>
      <c r="H23" s="69"/>
      <c r="I23" s="69"/>
      <c r="J23" s="69"/>
      <c r="K23" s="69"/>
      <c r="L23" s="69"/>
      <c r="M23" s="69"/>
    </row>
    <row r="24" spans="1:13" x14ac:dyDescent="0.2">
      <c r="A24" s="69"/>
      <c r="B24" s="69"/>
      <c r="C24" s="69"/>
      <c r="D24" s="150"/>
      <c r="E24" s="150"/>
      <c r="F24" s="150"/>
      <c r="G24" s="150"/>
      <c r="H24" s="69"/>
      <c r="I24" s="69"/>
      <c r="J24" s="69"/>
      <c r="K24" s="69"/>
      <c r="L24" s="69"/>
      <c r="M24" s="69"/>
    </row>
    <row r="25" spans="1:13" x14ac:dyDescent="0.2">
      <c r="A25" s="69"/>
      <c r="B25" s="69"/>
      <c r="C25" s="69"/>
      <c r="D25" s="150"/>
      <c r="E25" s="150"/>
      <c r="F25" s="150"/>
      <c r="G25" s="150"/>
      <c r="H25" s="69"/>
      <c r="I25" s="69"/>
      <c r="J25" s="69"/>
      <c r="K25" s="69"/>
      <c r="L25" s="69"/>
      <c r="M25" s="69"/>
    </row>
    <row r="26" spans="1:13" x14ac:dyDescent="0.2">
      <c r="A26" s="69"/>
      <c r="B26" s="69"/>
      <c r="C26" s="69"/>
      <c r="D26" s="150"/>
      <c r="E26" s="150"/>
      <c r="F26" s="150"/>
      <c r="G26" s="150"/>
      <c r="H26" s="69"/>
      <c r="I26" s="69"/>
      <c r="J26" s="69"/>
      <c r="K26" s="69"/>
      <c r="L26" s="69"/>
      <c r="M26" s="69"/>
    </row>
    <row r="27" spans="1:13" s="164" customFormat="1" x14ac:dyDescent="0.2"/>
    <row r="28" spans="1:13" s="164" customFormat="1" x14ac:dyDescent="0.2"/>
    <row r="29" spans="1:13" s="164" customFormat="1" x14ac:dyDescent="0.2"/>
    <row r="30" spans="1:13" s="164" customFormat="1" x14ac:dyDescent="0.2"/>
    <row r="31" spans="1:13" s="164" customFormat="1" x14ac:dyDescent="0.2"/>
    <row r="32" spans="1:13" s="164" customFormat="1" x14ac:dyDescent="0.2"/>
    <row r="33" s="164" customFormat="1" x14ac:dyDescent="0.2"/>
    <row r="34" s="164" customFormat="1" x14ac:dyDescent="0.2"/>
    <row r="35" s="164" customFormat="1" x14ac:dyDescent="0.2"/>
    <row r="36" s="164" customFormat="1" x14ac:dyDescent="0.2"/>
    <row r="37" s="164" customFormat="1" x14ac:dyDescent="0.2"/>
    <row r="38" s="164" customFormat="1" x14ac:dyDescent="0.2"/>
    <row r="39" s="164" customFormat="1" x14ac:dyDescent="0.2"/>
    <row r="40" s="164" customFormat="1" x14ac:dyDescent="0.2"/>
    <row r="41" s="164" customFormat="1" x14ac:dyDescent="0.2"/>
    <row r="42" s="164" customFormat="1" x14ac:dyDescent="0.2"/>
    <row r="43" s="164" customFormat="1" x14ac:dyDescent="0.2"/>
    <row r="44" s="164" customFormat="1" x14ac:dyDescent="0.2"/>
    <row r="45" s="164" customFormat="1" x14ac:dyDescent="0.2"/>
    <row r="46" s="164" customFormat="1" x14ac:dyDescent="0.2"/>
    <row r="47" s="164" customFormat="1" x14ac:dyDescent="0.2"/>
    <row r="48" s="164" customFormat="1" x14ac:dyDescent="0.2"/>
    <row r="49" s="164" customFormat="1" x14ac:dyDescent="0.2"/>
    <row r="50" s="164" customFormat="1" x14ac:dyDescent="0.2"/>
    <row r="51" s="164" customFormat="1" x14ac:dyDescent="0.2"/>
    <row r="52" s="164" customFormat="1" x14ac:dyDescent="0.2"/>
    <row r="53" s="164" customFormat="1" x14ac:dyDescent="0.2"/>
    <row r="54" s="164" customFormat="1" x14ac:dyDescent="0.2"/>
    <row r="55" s="164" customFormat="1" x14ac:dyDescent="0.2"/>
    <row r="56" s="164" customFormat="1" x14ac:dyDescent="0.2"/>
    <row r="57" s="164" customFormat="1" x14ac:dyDescent="0.2"/>
    <row r="58" s="164" customFormat="1" x14ac:dyDescent="0.2"/>
    <row r="59" s="164" customFormat="1" x14ac:dyDescent="0.2"/>
    <row r="60" s="164" customFormat="1" x14ac:dyDescent="0.2"/>
    <row r="61" s="164" customFormat="1" x14ac:dyDescent="0.2"/>
    <row r="62" s="164" customFormat="1" x14ac:dyDescent="0.2"/>
    <row r="63" s="164" customFormat="1" x14ac:dyDescent="0.2"/>
    <row r="64" s="164" customFormat="1" x14ac:dyDescent="0.2"/>
    <row r="65" s="164" customFormat="1" x14ac:dyDescent="0.2"/>
    <row r="66" s="164" customFormat="1" x14ac:dyDescent="0.2"/>
    <row r="67" s="164" customFormat="1" x14ac:dyDescent="0.2"/>
    <row r="68" s="164" customFormat="1" x14ac:dyDescent="0.2"/>
    <row r="69" s="164" customFormat="1" x14ac:dyDescent="0.2"/>
    <row r="70" s="164" customFormat="1" x14ac:dyDescent="0.2"/>
    <row r="71" s="164" customFormat="1" x14ac:dyDescent="0.2"/>
    <row r="72" s="164" customFormat="1" x14ac:dyDescent="0.2"/>
    <row r="73" s="164" customFormat="1" x14ac:dyDescent="0.2"/>
    <row r="74" s="164" customFormat="1" x14ac:dyDescent="0.2"/>
    <row r="75" s="164" customFormat="1" x14ac:dyDescent="0.2"/>
    <row r="76" s="164" customFormat="1" x14ac:dyDescent="0.2"/>
    <row r="77" s="164" customFormat="1" x14ac:dyDescent="0.2"/>
    <row r="78" s="164" customFormat="1" x14ac:dyDescent="0.2"/>
    <row r="79" s="164" customFormat="1" x14ac:dyDescent="0.2"/>
    <row r="80" s="164" customFormat="1" x14ac:dyDescent="0.2"/>
    <row r="81" s="164" customFormat="1" x14ac:dyDescent="0.2"/>
    <row r="82" s="164" customFormat="1" x14ac:dyDescent="0.2"/>
    <row r="83" s="164" customFormat="1" x14ac:dyDescent="0.2"/>
    <row r="84" s="164" customFormat="1" x14ac:dyDescent="0.2"/>
    <row r="85" s="164" customFormat="1" x14ac:dyDescent="0.2"/>
    <row r="86" s="164" customFormat="1" x14ac:dyDescent="0.2"/>
    <row r="87" s="164" customFormat="1" x14ac:dyDescent="0.2"/>
    <row r="88" s="164" customFormat="1" x14ac:dyDescent="0.2"/>
    <row r="89" s="164" customFormat="1" x14ac:dyDescent="0.2"/>
    <row r="90" s="164" customFormat="1" x14ac:dyDescent="0.2"/>
    <row r="91" s="164" customFormat="1" x14ac:dyDescent="0.2"/>
    <row r="92" s="164" customFormat="1" x14ac:dyDescent="0.2"/>
    <row r="93" s="164" customFormat="1" x14ac:dyDescent="0.2"/>
    <row r="94" s="164" customFormat="1" x14ac:dyDescent="0.2"/>
    <row r="95" s="164" customFormat="1" x14ac:dyDescent="0.2"/>
    <row r="96" s="164" customFormat="1" x14ac:dyDescent="0.2"/>
    <row r="97" s="164" customFormat="1" x14ac:dyDescent="0.2"/>
    <row r="98" s="164" customFormat="1" x14ac:dyDescent="0.2"/>
    <row r="99" s="164" customFormat="1" x14ac:dyDescent="0.2"/>
    <row r="100" s="164" customFormat="1" x14ac:dyDescent="0.2"/>
    <row r="101" s="164" customFormat="1" x14ac:dyDescent="0.2"/>
    <row r="102" s="164" customFormat="1" x14ac:dyDescent="0.2"/>
    <row r="103" s="164" customFormat="1" x14ac:dyDescent="0.2"/>
    <row r="104" s="164" customFormat="1" x14ac:dyDescent="0.2"/>
    <row r="105" s="164" customFormat="1" x14ac:dyDescent="0.2"/>
    <row r="106" s="164" customFormat="1" x14ac:dyDescent="0.2"/>
    <row r="107" s="164" customFormat="1" x14ac:dyDescent="0.2"/>
    <row r="108" s="164" customFormat="1" x14ac:dyDescent="0.2"/>
    <row r="109" s="164" customFormat="1" x14ac:dyDescent="0.2"/>
    <row r="110" s="164" customFormat="1" x14ac:dyDescent="0.2"/>
    <row r="111" s="164" customFormat="1" x14ac:dyDescent="0.2"/>
    <row r="112" s="164" customFormat="1" x14ac:dyDescent="0.2"/>
    <row r="113" s="164" customFormat="1" x14ac:dyDescent="0.2"/>
    <row r="114" s="164" customFormat="1" x14ac:dyDescent="0.2"/>
    <row r="115" s="164" customFormat="1" x14ac:dyDescent="0.2"/>
    <row r="116" s="164" customFormat="1" x14ac:dyDescent="0.2"/>
    <row r="117" s="164" customFormat="1" x14ac:dyDescent="0.2"/>
    <row r="118" s="164" customFormat="1" x14ac:dyDescent="0.2"/>
    <row r="119" s="164" customFormat="1" x14ac:dyDescent="0.2"/>
    <row r="120" s="164" customFormat="1" x14ac:dyDescent="0.2"/>
    <row r="121" s="164" customFormat="1" x14ac:dyDescent="0.2"/>
    <row r="122" s="164" customFormat="1" x14ac:dyDescent="0.2"/>
    <row r="123" s="164" customFormat="1" x14ac:dyDescent="0.2"/>
    <row r="124" s="164" customFormat="1" x14ac:dyDescent="0.2"/>
    <row r="125" s="164" customFormat="1" x14ac:dyDescent="0.2"/>
    <row r="126" s="164" customFormat="1" x14ac:dyDescent="0.2"/>
    <row r="127" s="164" customFormat="1" x14ac:dyDescent="0.2"/>
    <row r="128" s="164" customFormat="1" x14ac:dyDescent="0.2"/>
    <row r="129" s="164" customFormat="1" x14ac:dyDescent="0.2"/>
    <row r="130" s="164" customFormat="1" x14ac:dyDescent="0.2"/>
    <row r="131" s="164" customFormat="1" x14ac:dyDescent="0.2"/>
    <row r="132" s="164" customFormat="1" x14ac:dyDescent="0.2"/>
    <row r="133" s="164" customFormat="1" x14ac:dyDescent="0.2"/>
    <row r="134" s="164" customFormat="1" x14ac:dyDescent="0.2"/>
    <row r="135" s="164" customFormat="1" x14ac:dyDescent="0.2"/>
    <row r="136" s="164" customFormat="1" x14ac:dyDescent="0.2"/>
    <row r="137" s="164" customFormat="1" x14ac:dyDescent="0.2"/>
    <row r="138" s="164" customFormat="1" x14ac:dyDescent="0.2"/>
    <row r="139" s="164" customFormat="1" x14ac:dyDescent="0.2"/>
    <row r="140" s="164" customFormat="1" x14ac:dyDescent="0.2"/>
    <row r="141" s="164" customFormat="1" x14ac:dyDescent="0.2"/>
    <row r="142" s="164" customFormat="1" x14ac:dyDescent="0.2"/>
    <row r="143" s="164" customFormat="1" x14ac:dyDescent="0.2"/>
    <row r="144" s="164" customFormat="1" x14ac:dyDescent="0.2"/>
    <row r="145" s="164" customFormat="1" x14ac:dyDescent="0.2"/>
    <row r="146" s="164" customFormat="1" x14ac:dyDescent="0.2"/>
    <row r="147" s="164" customFormat="1" x14ac:dyDescent="0.2"/>
    <row r="148" s="164" customFormat="1" x14ac:dyDescent="0.2"/>
    <row r="149" s="164" customFormat="1" x14ac:dyDescent="0.2"/>
    <row r="150" s="164" customFormat="1" x14ac:dyDescent="0.2"/>
    <row r="151" s="164" customFormat="1" x14ac:dyDescent="0.2"/>
    <row r="152" s="164" customFormat="1" x14ac:dyDescent="0.2"/>
    <row r="153" s="164" customFormat="1" x14ac:dyDescent="0.2"/>
    <row r="154" s="164" customFormat="1" x14ac:dyDescent="0.2"/>
    <row r="155" s="164" customFormat="1" x14ac:dyDescent="0.2"/>
    <row r="156" s="164" customFormat="1" x14ac:dyDescent="0.2"/>
    <row r="157" s="164" customFormat="1" x14ac:dyDescent="0.2"/>
    <row r="158" s="164" customFormat="1" x14ac:dyDescent="0.2"/>
    <row r="159" s="164" customFormat="1" x14ac:dyDescent="0.2"/>
    <row r="160" s="164" customFormat="1" x14ac:dyDescent="0.2"/>
    <row r="161" s="164" customFormat="1" x14ac:dyDescent="0.2"/>
    <row r="162" s="164" customFormat="1" x14ac:dyDescent="0.2"/>
    <row r="163" s="164" customFormat="1" x14ac:dyDescent="0.2"/>
    <row r="164" s="164" customFormat="1" x14ac:dyDescent="0.2"/>
    <row r="165" s="164" customFormat="1" x14ac:dyDescent="0.2"/>
    <row r="166" s="164" customFormat="1" x14ac:dyDescent="0.2"/>
    <row r="167" s="164" customFormat="1" x14ac:dyDescent="0.2"/>
    <row r="168" s="164" customFormat="1" x14ac:dyDescent="0.2"/>
    <row r="169" s="164" customFormat="1" x14ac:dyDescent="0.2"/>
    <row r="170" s="164" customFormat="1" x14ac:dyDescent="0.2"/>
    <row r="171" s="164" customFormat="1" x14ac:dyDescent="0.2"/>
    <row r="172" s="164" customFormat="1" x14ac:dyDescent="0.2"/>
    <row r="173" s="164" customFormat="1" x14ac:dyDescent="0.2"/>
    <row r="174" s="164" customFormat="1" x14ac:dyDescent="0.2"/>
    <row r="175" s="164" customFormat="1" x14ac:dyDescent="0.2"/>
    <row r="176" s="164" customFormat="1" x14ac:dyDescent="0.2"/>
    <row r="177" s="164" customFormat="1" x14ac:dyDescent="0.2"/>
    <row r="178" s="164" customFormat="1" x14ac:dyDescent="0.2"/>
    <row r="179" s="164" customFormat="1" x14ac:dyDescent="0.2"/>
    <row r="180" s="164" customFormat="1" x14ac:dyDescent="0.2"/>
    <row r="181" s="164" customFormat="1" x14ac:dyDescent="0.2"/>
    <row r="182" s="164" customFormat="1" x14ac:dyDescent="0.2"/>
    <row r="183" s="164" customFormat="1" x14ac:dyDescent="0.2"/>
    <row r="184" s="164" customFormat="1" x14ac:dyDescent="0.2"/>
    <row r="185" s="164" customFormat="1" x14ac:dyDescent="0.2"/>
    <row r="186" s="164" customFormat="1" x14ac:dyDescent="0.2"/>
    <row r="187" s="164" customFormat="1" x14ac:dyDescent="0.2"/>
    <row r="188" s="164" customFormat="1" x14ac:dyDescent="0.2"/>
    <row r="189" s="164" customFormat="1" x14ac:dyDescent="0.2"/>
    <row r="190" s="164" customFormat="1" x14ac:dyDescent="0.2"/>
    <row r="191" s="164" customFormat="1" x14ac:dyDescent="0.2"/>
    <row r="192" s="164" customFormat="1" x14ac:dyDescent="0.2"/>
    <row r="193" s="164" customFormat="1" x14ac:dyDescent="0.2"/>
    <row r="194" s="164" customFormat="1" x14ac:dyDescent="0.2"/>
    <row r="195" s="164" customFormat="1" x14ac:dyDescent="0.2"/>
    <row r="196" s="164" customFormat="1" x14ac:dyDescent="0.2"/>
    <row r="197" s="164" customFormat="1" x14ac:dyDescent="0.2"/>
    <row r="198" s="164" customFormat="1" x14ac:dyDescent="0.2"/>
    <row r="199" s="164" customFormat="1" x14ac:dyDescent="0.2"/>
    <row r="200" s="164" customFormat="1" x14ac:dyDescent="0.2"/>
    <row r="201" s="164" customFormat="1" x14ac:dyDescent="0.2"/>
    <row r="202" s="164" customFormat="1" x14ac:dyDescent="0.2"/>
    <row r="203" s="164" customFormat="1" x14ac:dyDescent="0.2"/>
    <row r="204" s="164" customFormat="1" x14ac:dyDescent="0.2"/>
    <row r="205" s="164" customFormat="1" x14ac:dyDescent="0.2"/>
    <row r="206" s="164" customFormat="1" x14ac:dyDescent="0.2"/>
    <row r="207" s="164" customFormat="1" x14ac:dyDescent="0.2"/>
    <row r="208" s="164" customFormat="1" x14ac:dyDescent="0.2"/>
    <row r="209" s="164" customFormat="1" x14ac:dyDescent="0.2"/>
    <row r="210" s="164" customFormat="1" x14ac:dyDescent="0.2"/>
    <row r="211" s="164" customFormat="1" x14ac:dyDescent="0.2"/>
    <row r="212" s="164" customFormat="1" x14ac:dyDescent="0.2"/>
    <row r="213" s="164" customFormat="1" x14ac:dyDescent="0.2"/>
    <row r="214" s="164" customFormat="1" x14ac:dyDescent="0.2"/>
    <row r="215" s="164" customFormat="1" x14ac:dyDescent="0.2"/>
    <row r="216" s="164" customFormat="1" x14ac:dyDescent="0.2"/>
    <row r="217" s="164" customFormat="1" x14ac:dyDescent="0.2"/>
    <row r="218" s="164" customFormat="1" x14ac:dyDescent="0.2"/>
    <row r="219" s="164" customFormat="1" x14ac:dyDescent="0.2"/>
    <row r="220" s="164" customFormat="1" x14ac:dyDescent="0.2"/>
    <row r="221" s="164" customFormat="1" x14ac:dyDescent="0.2"/>
    <row r="222" s="164" customFormat="1" x14ac:dyDescent="0.2"/>
    <row r="223" s="164" customFormat="1" x14ac:dyDescent="0.2"/>
    <row r="224" s="164" customFormat="1" x14ac:dyDescent="0.2"/>
    <row r="225" s="164" customFormat="1" x14ac:dyDescent="0.2"/>
    <row r="226" s="164" customFormat="1" x14ac:dyDescent="0.2"/>
    <row r="227" s="164" customFormat="1" x14ac:dyDescent="0.2"/>
    <row r="228" s="164" customFormat="1" x14ac:dyDescent="0.2"/>
    <row r="229" s="164" customFormat="1" x14ac:dyDescent="0.2"/>
    <row r="230" s="164" customFormat="1" x14ac:dyDescent="0.2"/>
    <row r="231" s="164" customFormat="1" x14ac:dyDescent="0.2"/>
    <row r="232" s="164" customFormat="1" x14ac:dyDescent="0.2"/>
    <row r="233" s="164" customFormat="1" x14ac:dyDescent="0.2"/>
    <row r="234" s="164" customFormat="1" x14ac:dyDescent="0.2"/>
    <row r="235" s="164" customFormat="1" x14ac:dyDescent="0.2"/>
    <row r="236" s="164" customFormat="1" x14ac:dyDescent="0.2"/>
    <row r="237" s="164" customFormat="1" x14ac:dyDescent="0.2"/>
    <row r="238" s="164" customFormat="1" x14ac:dyDescent="0.2"/>
    <row r="239" s="164" customFormat="1" x14ac:dyDescent="0.2"/>
    <row r="240" s="164" customFormat="1" x14ac:dyDescent="0.2"/>
    <row r="241" s="164" customFormat="1" x14ac:dyDescent="0.2"/>
    <row r="242" s="164" customFormat="1" x14ac:dyDescent="0.2"/>
    <row r="243" s="164" customFormat="1" x14ac:dyDescent="0.2"/>
    <row r="244" s="164" customFormat="1" x14ac:dyDescent="0.2"/>
    <row r="245" s="164" customFormat="1" x14ac:dyDescent="0.2"/>
    <row r="246" s="164" customFormat="1" x14ac:dyDescent="0.2"/>
    <row r="247" s="164" customFormat="1" x14ac:dyDescent="0.2"/>
    <row r="248" s="164" customFormat="1" x14ac:dyDescent="0.2"/>
    <row r="249" s="164" customFormat="1" x14ac:dyDescent="0.2"/>
    <row r="250" s="164" customFormat="1" x14ac:dyDescent="0.2"/>
    <row r="251" s="164" customFormat="1" x14ac:dyDescent="0.2"/>
    <row r="252" s="164" customFormat="1" x14ac:dyDescent="0.2"/>
    <row r="253" s="164" customFormat="1" x14ac:dyDescent="0.2"/>
    <row r="254" s="164" customFormat="1" x14ac:dyDescent="0.2"/>
    <row r="255" s="164" customFormat="1" x14ac:dyDescent="0.2"/>
    <row r="256" s="164" customFormat="1" x14ac:dyDescent="0.2"/>
    <row r="257" s="164" customFormat="1" x14ac:dyDescent="0.2"/>
    <row r="258" s="164" customFormat="1" x14ac:dyDescent="0.2"/>
    <row r="259" s="164" customFormat="1" x14ac:dyDescent="0.2"/>
    <row r="260" s="164" customFormat="1" x14ac:dyDescent="0.2"/>
    <row r="261" s="164" customFormat="1" x14ac:dyDescent="0.2"/>
    <row r="262" s="164" customFormat="1" x14ac:dyDescent="0.2"/>
    <row r="263" s="164" customFormat="1" x14ac:dyDescent="0.2"/>
    <row r="264" s="164" customFormat="1" x14ac:dyDescent="0.2"/>
    <row r="265" s="164" customFormat="1" x14ac:dyDescent="0.2"/>
    <row r="266" s="164" customFormat="1" x14ac:dyDescent="0.2"/>
    <row r="267" s="164" customFormat="1" x14ac:dyDescent="0.2"/>
    <row r="268" s="164" customFormat="1" x14ac:dyDescent="0.2"/>
    <row r="269" s="164" customFormat="1" x14ac:dyDescent="0.2"/>
    <row r="270" s="164" customFormat="1" x14ac:dyDescent="0.2"/>
    <row r="271" s="164" customFormat="1" x14ac:dyDescent="0.2"/>
    <row r="272" s="164" customFormat="1" x14ac:dyDescent="0.2"/>
    <row r="273" s="164" customFormat="1" x14ac:dyDescent="0.2"/>
    <row r="274" s="164" customFormat="1" x14ac:dyDescent="0.2"/>
    <row r="275" s="164" customFormat="1" x14ac:dyDescent="0.2"/>
    <row r="276" s="164" customFormat="1" x14ac:dyDescent="0.2"/>
    <row r="277" s="164" customFormat="1" x14ac:dyDescent="0.2"/>
    <row r="278" s="164" customFormat="1" x14ac:dyDescent="0.2"/>
    <row r="279" s="164" customFormat="1" x14ac:dyDescent="0.2"/>
    <row r="280" s="164" customFormat="1" x14ac:dyDescent="0.2"/>
    <row r="281" s="164" customFormat="1" x14ac:dyDescent="0.2"/>
    <row r="282" s="164" customFormat="1" x14ac:dyDescent="0.2"/>
    <row r="283" s="164" customFormat="1" x14ac:dyDescent="0.2"/>
    <row r="284" s="164" customFormat="1" x14ac:dyDescent="0.2"/>
    <row r="285" s="164" customFormat="1" x14ac:dyDescent="0.2"/>
    <row r="286" s="164" customFormat="1" x14ac:dyDescent="0.2"/>
    <row r="287" s="164" customFormat="1" x14ac:dyDescent="0.2"/>
    <row r="288" s="164" customFormat="1" x14ac:dyDescent="0.2"/>
    <row r="289" s="164" customFormat="1" x14ac:dyDescent="0.2"/>
    <row r="290" s="164" customFormat="1" x14ac:dyDescent="0.2"/>
    <row r="291" s="164" customFormat="1" x14ac:dyDescent="0.2"/>
    <row r="292" s="164" customFormat="1" x14ac:dyDescent="0.2"/>
    <row r="293" s="164" customFormat="1" x14ac:dyDescent="0.2"/>
    <row r="294" s="164" customFormat="1" x14ac:dyDescent="0.2"/>
    <row r="295" s="164" customFormat="1" x14ac:dyDescent="0.2"/>
    <row r="296" s="164" customFormat="1" x14ac:dyDescent="0.2"/>
    <row r="297" s="164" customFormat="1" x14ac:dyDescent="0.2"/>
    <row r="298" s="164" customFormat="1" x14ac:dyDescent="0.2"/>
    <row r="299" s="164" customFormat="1" x14ac:dyDescent="0.2"/>
    <row r="300" s="164" customFormat="1" x14ac:dyDescent="0.2"/>
    <row r="301" s="164" customFormat="1" x14ac:dyDescent="0.2"/>
    <row r="302" s="164" customFormat="1" x14ac:dyDescent="0.2"/>
    <row r="303" s="164" customFormat="1" x14ac:dyDescent="0.2"/>
    <row r="304" s="164" customFormat="1" x14ac:dyDescent="0.2"/>
    <row r="305" s="164" customFormat="1" x14ac:dyDescent="0.2"/>
    <row r="306" s="164" customFormat="1" x14ac:dyDescent="0.2"/>
    <row r="307" s="164" customFormat="1" x14ac:dyDescent="0.2"/>
    <row r="308" s="164" customFormat="1" x14ac:dyDescent="0.2"/>
    <row r="309" s="164" customFormat="1" x14ac:dyDescent="0.2"/>
    <row r="310" s="164" customFormat="1" x14ac:dyDescent="0.2"/>
    <row r="311" s="164" customFormat="1" x14ac:dyDescent="0.2"/>
    <row r="312" s="164" customFormat="1" x14ac:dyDescent="0.2"/>
    <row r="313" s="164" customFormat="1" x14ac:dyDescent="0.2"/>
    <row r="314" s="164" customFormat="1" x14ac:dyDescent="0.2"/>
    <row r="315" s="164" customFormat="1" x14ac:dyDescent="0.2"/>
    <row r="316" s="164" customFormat="1" x14ac:dyDescent="0.2"/>
    <row r="317" s="164" customFormat="1" x14ac:dyDescent="0.2"/>
    <row r="318" s="164" customFormat="1" x14ac:dyDescent="0.2"/>
    <row r="319" s="164" customFormat="1" x14ac:dyDescent="0.2"/>
    <row r="320" s="164" customFormat="1" x14ac:dyDescent="0.2"/>
    <row r="321" s="164" customFormat="1" x14ac:dyDescent="0.2"/>
    <row r="322" s="164" customFormat="1" x14ac:dyDescent="0.2"/>
    <row r="323" s="164" customFormat="1" x14ac:dyDescent="0.2"/>
    <row r="324" s="164" customFormat="1" x14ac:dyDescent="0.2"/>
    <row r="325" s="164" customFormat="1" x14ac:dyDescent="0.2"/>
    <row r="326" s="164" customFormat="1" x14ac:dyDescent="0.2"/>
    <row r="327" s="164" customFormat="1" x14ac:dyDescent="0.2"/>
    <row r="328" s="164" customFormat="1" x14ac:dyDescent="0.2"/>
    <row r="329" s="164" customFormat="1" x14ac:dyDescent="0.2"/>
    <row r="330" s="164" customFormat="1" x14ac:dyDescent="0.2"/>
    <row r="331" s="164" customFormat="1" x14ac:dyDescent="0.2"/>
    <row r="332" s="164" customFormat="1" x14ac:dyDescent="0.2"/>
    <row r="333" s="164" customFormat="1" x14ac:dyDescent="0.2"/>
    <row r="334" s="164" customFormat="1" x14ac:dyDescent="0.2"/>
    <row r="335" s="164" customFormat="1" x14ac:dyDescent="0.2"/>
    <row r="336" s="164" customFormat="1" x14ac:dyDescent="0.2"/>
    <row r="337" s="164" customFormat="1" x14ac:dyDescent="0.2"/>
    <row r="338" s="164" customFormat="1" x14ac:dyDescent="0.2"/>
    <row r="339" s="164" customFormat="1" x14ac:dyDescent="0.2"/>
    <row r="340" s="164" customFormat="1" x14ac:dyDescent="0.2"/>
    <row r="341" s="164" customFormat="1" x14ac:dyDescent="0.2"/>
    <row r="342" s="164" customFormat="1" x14ac:dyDescent="0.2"/>
    <row r="343" s="164" customFormat="1" x14ac:dyDescent="0.2"/>
    <row r="344" s="164" customFormat="1" x14ac:dyDescent="0.2"/>
    <row r="345" s="164" customFormat="1" x14ac:dyDescent="0.2"/>
    <row r="346" s="164" customFormat="1" x14ac:dyDescent="0.2"/>
    <row r="347" s="164" customFormat="1" x14ac:dyDescent="0.2"/>
    <row r="348" s="164" customFormat="1" x14ac:dyDescent="0.2"/>
    <row r="349" s="164" customFormat="1" x14ac:dyDescent="0.2"/>
    <row r="350" s="164" customFormat="1" x14ac:dyDescent="0.2"/>
    <row r="351" s="164" customFormat="1" x14ac:dyDescent="0.2"/>
    <row r="352" s="164" customFormat="1" x14ac:dyDescent="0.2"/>
    <row r="353" s="164" customFormat="1" x14ac:dyDescent="0.2"/>
    <row r="354" s="164" customFormat="1" x14ac:dyDescent="0.2"/>
    <row r="355" s="164" customFormat="1" x14ac:dyDescent="0.2"/>
    <row r="356" s="164" customFormat="1" x14ac:dyDescent="0.2"/>
    <row r="357" s="164" customFormat="1" x14ac:dyDescent="0.2"/>
    <row r="358" s="164" customFormat="1" x14ac:dyDescent="0.2"/>
    <row r="359" s="164" customFormat="1" x14ac:dyDescent="0.2"/>
    <row r="360" s="164" customFormat="1" x14ac:dyDescent="0.2"/>
    <row r="361" s="164" customFormat="1" x14ac:dyDescent="0.2"/>
    <row r="362" s="164" customFormat="1" x14ac:dyDescent="0.2"/>
    <row r="363" s="164" customFormat="1" x14ac:dyDescent="0.2"/>
    <row r="364" s="164" customFormat="1" x14ac:dyDescent="0.2"/>
    <row r="365" s="164" customFormat="1" x14ac:dyDescent="0.2"/>
    <row r="366" s="164" customFormat="1" x14ac:dyDescent="0.2"/>
    <row r="367" s="164" customFormat="1" x14ac:dyDescent="0.2"/>
    <row r="368" s="164" customFormat="1" x14ac:dyDescent="0.2"/>
    <row r="369" s="164" customFormat="1" x14ac:dyDescent="0.2"/>
    <row r="370" s="164" customFormat="1" x14ac:dyDescent="0.2"/>
    <row r="371" s="164" customFormat="1" x14ac:dyDescent="0.2"/>
    <row r="372" s="164" customFormat="1" x14ac:dyDescent="0.2"/>
    <row r="373" s="164" customFormat="1" x14ac:dyDescent="0.2"/>
    <row r="374" s="164" customFormat="1" x14ac:dyDescent="0.2"/>
    <row r="375" s="164" customFormat="1" x14ac:dyDescent="0.2"/>
    <row r="376" s="164" customFormat="1" x14ac:dyDescent="0.2"/>
    <row r="377" s="164" customFormat="1" x14ac:dyDescent="0.2"/>
    <row r="378" s="164" customFormat="1" x14ac:dyDescent="0.2"/>
    <row r="379" s="164" customFormat="1" x14ac:dyDescent="0.2"/>
    <row r="380" s="164" customFormat="1" x14ac:dyDescent="0.2"/>
    <row r="381" s="164" customFormat="1" x14ac:dyDescent="0.2"/>
    <row r="382" s="164" customFormat="1" x14ac:dyDescent="0.2"/>
    <row r="383" s="164" customFormat="1" x14ac:dyDescent="0.2"/>
    <row r="384" s="164" customFormat="1" x14ac:dyDescent="0.2"/>
    <row r="385" s="164" customFormat="1" x14ac:dyDescent="0.2"/>
    <row r="386" s="164" customFormat="1" x14ac:dyDescent="0.2"/>
    <row r="387" s="164" customFormat="1" x14ac:dyDescent="0.2"/>
    <row r="388" s="164" customFormat="1" x14ac:dyDescent="0.2"/>
    <row r="389" s="164" customFormat="1" x14ac:dyDescent="0.2"/>
    <row r="390" s="164" customFormat="1" x14ac:dyDescent="0.2"/>
    <row r="391" s="164" customFormat="1" x14ac:dyDescent="0.2"/>
    <row r="392" s="164" customFormat="1" x14ac:dyDescent="0.2"/>
    <row r="393" s="164" customFormat="1" x14ac:dyDescent="0.2"/>
    <row r="394" s="164" customFormat="1" x14ac:dyDescent="0.2"/>
    <row r="395" s="164" customFormat="1" x14ac:dyDescent="0.2"/>
    <row r="396" s="164" customFormat="1" x14ac:dyDescent="0.2"/>
    <row r="397" s="164" customFormat="1" x14ac:dyDescent="0.2"/>
    <row r="398" s="164" customFormat="1" x14ac:dyDescent="0.2"/>
    <row r="399" s="164" customFormat="1" x14ac:dyDescent="0.2"/>
    <row r="400" s="164" customFormat="1" x14ac:dyDescent="0.2"/>
    <row r="401" s="164" customFormat="1" x14ac:dyDescent="0.2"/>
    <row r="402" s="164" customFormat="1" x14ac:dyDescent="0.2"/>
    <row r="403" s="164" customFormat="1" x14ac:dyDescent="0.2"/>
    <row r="404" s="164" customFormat="1" x14ac:dyDescent="0.2"/>
    <row r="405" s="164" customFormat="1" x14ac:dyDescent="0.2"/>
    <row r="406" s="164" customFormat="1" x14ac:dyDescent="0.2"/>
    <row r="407" s="164" customFormat="1" x14ac:dyDescent="0.2"/>
    <row r="408" s="164" customFormat="1" x14ac:dyDescent="0.2"/>
    <row r="409" s="164" customFormat="1" x14ac:dyDescent="0.2"/>
    <row r="410" s="164" customFormat="1" x14ac:dyDescent="0.2"/>
    <row r="411" s="164" customFormat="1" x14ac:dyDescent="0.2"/>
    <row r="412" s="164" customFormat="1" x14ac:dyDescent="0.2"/>
    <row r="413" s="164" customFormat="1" x14ac:dyDescent="0.2"/>
    <row r="414" s="164" customFormat="1" x14ac:dyDescent="0.2"/>
    <row r="415" s="164" customFormat="1" x14ac:dyDescent="0.2"/>
    <row r="416" s="164" customFormat="1" x14ac:dyDescent="0.2"/>
    <row r="417" s="164" customFormat="1" x14ac:dyDescent="0.2"/>
    <row r="418" s="164" customFormat="1" x14ac:dyDescent="0.2"/>
    <row r="419" s="164" customFormat="1" x14ac:dyDescent="0.2"/>
    <row r="420" s="164" customFormat="1" x14ac:dyDescent="0.2"/>
    <row r="421" s="164" customFormat="1" x14ac:dyDescent="0.2"/>
    <row r="422" s="164" customFormat="1" x14ac:dyDescent="0.2"/>
    <row r="423" s="164" customFormat="1" x14ac:dyDescent="0.2"/>
    <row r="424" s="164" customFormat="1" x14ac:dyDescent="0.2"/>
    <row r="425" s="164" customFormat="1" x14ac:dyDescent="0.2"/>
    <row r="426" s="164" customFormat="1" x14ac:dyDescent="0.2"/>
    <row r="427" s="164" customFormat="1" x14ac:dyDescent="0.2"/>
    <row r="428" s="164" customFormat="1" x14ac:dyDescent="0.2"/>
    <row r="429" s="164" customFormat="1" x14ac:dyDescent="0.2"/>
    <row r="430" s="164" customFormat="1" x14ac:dyDescent="0.2"/>
    <row r="431" s="164" customFormat="1" x14ac:dyDescent="0.2"/>
    <row r="432" s="164" customFormat="1" x14ac:dyDescent="0.2"/>
    <row r="433" s="164" customFormat="1" x14ac:dyDescent="0.2"/>
    <row r="434" s="164" customFormat="1" x14ac:dyDescent="0.2"/>
    <row r="435" s="164" customFormat="1" x14ac:dyDescent="0.2"/>
    <row r="436" s="164" customFormat="1" x14ac:dyDescent="0.2"/>
    <row r="437" s="164" customFormat="1" x14ac:dyDescent="0.2"/>
    <row r="438" s="164" customFormat="1" x14ac:dyDescent="0.2"/>
    <row r="439" s="164" customFormat="1" x14ac:dyDescent="0.2"/>
    <row r="440" s="164" customFormat="1" x14ac:dyDescent="0.2"/>
    <row r="441" s="164" customFormat="1" x14ac:dyDescent="0.2"/>
    <row r="442" s="164" customFormat="1" x14ac:dyDescent="0.2"/>
    <row r="443" s="164" customFormat="1" x14ac:dyDescent="0.2"/>
    <row r="444" s="164" customFormat="1" x14ac:dyDescent="0.2"/>
    <row r="445" s="164" customFormat="1" x14ac:dyDescent="0.2"/>
    <row r="446" s="164" customFormat="1" x14ac:dyDescent="0.2"/>
    <row r="447" s="164" customFormat="1" x14ac:dyDescent="0.2"/>
    <row r="448" s="164" customFormat="1" x14ac:dyDescent="0.2"/>
    <row r="449" s="164" customFormat="1" x14ac:dyDescent="0.2"/>
    <row r="450" s="164" customFormat="1" x14ac:dyDescent="0.2"/>
    <row r="451" s="164" customFormat="1" x14ac:dyDescent="0.2"/>
    <row r="452" s="164" customFormat="1" x14ac:dyDescent="0.2"/>
    <row r="453" s="164" customFormat="1" x14ac:dyDescent="0.2"/>
    <row r="454" s="164" customFormat="1" x14ac:dyDescent="0.2"/>
    <row r="455" s="164" customFormat="1" x14ac:dyDescent="0.2"/>
    <row r="456" s="164" customFormat="1" x14ac:dyDescent="0.2"/>
    <row r="457" s="164" customFormat="1" x14ac:dyDescent="0.2"/>
    <row r="458" s="164" customFormat="1" x14ac:dyDescent="0.2"/>
    <row r="459" s="164" customFormat="1" x14ac:dyDescent="0.2"/>
    <row r="460" s="164" customFormat="1" x14ac:dyDescent="0.2"/>
    <row r="461" s="164" customFormat="1" x14ac:dyDescent="0.2"/>
    <row r="462" s="164" customFormat="1" x14ac:dyDescent="0.2"/>
    <row r="463" s="164" customFormat="1" x14ac:dyDescent="0.2"/>
    <row r="464" s="164" customFormat="1" x14ac:dyDescent="0.2"/>
    <row r="465" s="164" customFormat="1" x14ac:dyDescent="0.2"/>
    <row r="466" s="164" customFormat="1" x14ac:dyDescent="0.2"/>
    <row r="467" s="164" customFormat="1" x14ac:dyDescent="0.2"/>
    <row r="468" s="164" customFormat="1" x14ac:dyDescent="0.2"/>
    <row r="469" s="164" customFormat="1" x14ac:dyDescent="0.2"/>
    <row r="470" s="164" customFormat="1" x14ac:dyDescent="0.2"/>
    <row r="471" s="164" customFormat="1" x14ac:dyDescent="0.2"/>
    <row r="472" s="164" customFormat="1" x14ac:dyDescent="0.2"/>
    <row r="473" s="164" customFormat="1" x14ac:dyDescent="0.2"/>
    <row r="474" s="164" customFormat="1" x14ac:dyDescent="0.2"/>
    <row r="475" s="164" customFormat="1" x14ac:dyDescent="0.2"/>
    <row r="476" s="164" customFormat="1" x14ac:dyDescent="0.2"/>
    <row r="477" s="164" customFormat="1" x14ac:dyDescent="0.2"/>
    <row r="478" s="164" customFormat="1" x14ac:dyDescent="0.2"/>
    <row r="479" s="164" customFormat="1" x14ac:dyDescent="0.2"/>
    <row r="480" s="164" customFormat="1" x14ac:dyDescent="0.2"/>
    <row r="481" s="164" customFormat="1" x14ac:dyDescent="0.2"/>
    <row r="482" s="164" customFormat="1" x14ac:dyDescent="0.2"/>
    <row r="483" s="164" customFormat="1" x14ac:dyDescent="0.2"/>
    <row r="484" s="164" customFormat="1" x14ac:dyDescent="0.2"/>
    <row r="485" s="164" customFormat="1" x14ac:dyDescent="0.2"/>
    <row r="486" s="164" customFormat="1" x14ac:dyDescent="0.2"/>
    <row r="487" s="164" customFormat="1" x14ac:dyDescent="0.2"/>
    <row r="488" s="164" customFormat="1" x14ac:dyDescent="0.2"/>
    <row r="489" s="164" customFormat="1" x14ac:dyDescent="0.2"/>
    <row r="490" s="164" customFormat="1" x14ac:dyDescent="0.2"/>
    <row r="491" s="164" customFormat="1" x14ac:dyDescent="0.2"/>
    <row r="492" s="164" customFormat="1" x14ac:dyDescent="0.2"/>
    <row r="493" s="164" customFormat="1" x14ac:dyDescent="0.2"/>
    <row r="494" s="164" customFormat="1" x14ac:dyDescent="0.2"/>
    <row r="495" s="164" customFormat="1" x14ac:dyDescent="0.2"/>
    <row r="496" s="164" customFormat="1" x14ac:dyDescent="0.2"/>
    <row r="497" s="164" customFormat="1" x14ac:dyDescent="0.2"/>
    <row r="498" s="164" customFormat="1" x14ac:dyDescent="0.2"/>
    <row r="499" s="164" customFormat="1" x14ac:dyDescent="0.2"/>
    <row r="500" s="164" customFormat="1" x14ac:dyDescent="0.2"/>
    <row r="501" s="164" customFormat="1" x14ac:dyDescent="0.2"/>
    <row r="502" s="164" customFormat="1" x14ac:dyDescent="0.2"/>
    <row r="503" s="164" customFormat="1" x14ac:dyDescent="0.2"/>
    <row r="504" s="164" customFormat="1" x14ac:dyDescent="0.2"/>
    <row r="505" s="164" customFormat="1" x14ac:dyDescent="0.2"/>
    <row r="506" s="164" customFormat="1" x14ac:dyDescent="0.2"/>
    <row r="507" s="164" customFormat="1" x14ac:dyDescent="0.2"/>
    <row r="508" s="164" customFormat="1" x14ac:dyDescent="0.2"/>
    <row r="509" s="164" customFormat="1" x14ac:dyDescent="0.2"/>
    <row r="510" s="164" customFormat="1" x14ac:dyDescent="0.2"/>
    <row r="511" s="164" customFormat="1" x14ac:dyDescent="0.2"/>
    <row r="512" s="164" customFormat="1" x14ac:dyDescent="0.2"/>
    <row r="513" s="164" customFormat="1" x14ac:dyDescent="0.2"/>
    <row r="514" s="164" customFormat="1" x14ac:dyDescent="0.2"/>
    <row r="515" s="164" customFormat="1" x14ac:dyDescent="0.2"/>
    <row r="516" s="164" customFormat="1" x14ac:dyDescent="0.2"/>
    <row r="517" s="164" customFormat="1" x14ac:dyDescent="0.2"/>
    <row r="518" s="164" customFormat="1" x14ac:dyDescent="0.2"/>
    <row r="519" s="164" customFormat="1" x14ac:dyDescent="0.2"/>
    <row r="520" s="164" customFormat="1" x14ac:dyDescent="0.2"/>
    <row r="521" s="164" customFormat="1" x14ac:dyDescent="0.2"/>
    <row r="522" s="164" customFormat="1" x14ac:dyDescent="0.2"/>
    <row r="523" s="164" customFormat="1" x14ac:dyDescent="0.2"/>
    <row r="524" s="164" customFormat="1" x14ac:dyDescent="0.2"/>
    <row r="525" s="164" customFormat="1" x14ac:dyDescent="0.2"/>
    <row r="526" s="164" customFormat="1" x14ac:dyDescent="0.2"/>
    <row r="527" s="164" customFormat="1" x14ac:dyDescent="0.2"/>
    <row r="528" s="164" customFormat="1" x14ac:dyDescent="0.2"/>
    <row r="529" s="164" customFormat="1" x14ac:dyDescent="0.2"/>
    <row r="530" s="164" customFormat="1" x14ac:dyDescent="0.2"/>
    <row r="531" s="164" customFormat="1" x14ac:dyDescent="0.2"/>
    <row r="532" s="164" customFormat="1" x14ac:dyDescent="0.2"/>
    <row r="533" s="164" customFormat="1" x14ac:dyDescent="0.2"/>
    <row r="534" s="164" customFormat="1" x14ac:dyDescent="0.2"/>
    <row r="535" s="164" customFormat="1" x14ac:dyDescent="0.2"/>
    <row r="536" s="164" customFormat="1" x14ac:dyDescent="0.2"/>
    <row r="537" s="164" customFormat="1" x14ac:dyDescent="0.2"/>
    <row r="538" s="164" customFormat="1" x14ac:dyDescent="0.2"/>
    <row r="539" s="164" customFormat="1" x14ac:dyDescent="0.2"/>
    <row r="540" s="164" customFormat="1" x14ac:dyDescent="0.2"/>
    <row r="541" s="164" customFormat="1" x14ac:dyDescent="0.2"/>
    <row r="542" s="164" customFormat="1" x14ac:dyDescent="0.2"/>
    <row r="543" s="164" customFormat="1" x14ac:dyDescent="0.2"/>
    <row r="544" s="164" customFormat="1" x14ac:dyDescent="0.2"/>
    <row r="545" s="164" customFormat="1" x14ac:dyDescent="0.2"/>
    <row r="546" s="164" customFormat="1" x14ac:dyDescent="0.2"/>
    <row r="547" s="164" customFormat="1" x14ac:dyDescent="0.2"/>
    <row r="548" s="164" customFormat="1" x14ac:dyDescent="0.2"/>
    <row r="549" s="164" customFormat="1" x14ac:dyDescent="0.2"/>
    <row r="550" s="164" customFormat="1" x14ac:dyDescent="0.2"/>
    <row r="551" s="164" customFormat="1" x14ac:dyDescent="0.2"/>
    <row r="552" s="164" customFormat="1" x14ac:dyDescent="0.2"/>
    <row r="553" s="164" customFormat="1" x14ac:dyDescent="0.2"/>
    <row r="554" s="164" customFormat="1" x14ac:dyDescent="0.2"/>
    <row r="555" s="164" customFormat="1" x14ac:dyDescent="0.2"/>
    <row r="556" s="164" customFormat="1" x14ac:dyDescent="0.2"/>
    <row r="557" s="164" customFormat="1" x14ac:dyDescent="0.2"/>
    <row r="558" s="164" customFormat="1" x14ac:dyDescent="0.2"/>
    <row r="559" s="164" customFormat="1" x14ac:dyDescent="0.2"/>
    <row r="560" s="164" customFormat="1" x14ac:dyDescent="0.2"/>
    <row r="561" s="164" customFormat="1" x14ac:dyDescent="0.2"/>
    <row r="562" s="164" customFormat="1" x14ac:dyDescent="0.2"/>
    <row r="563" s="164" customFormat="1" x14ac:dyDescent="0.2"/>
    <row r="564" s="164" customFormat="1" x14ac:dyDescent="0.2"/>
    <row r="565" s="164" customFormat="1" x14ac:dyDescent="0.2"/>
    <row r="566" s="164" customFormat="1" x14ac:dyDescent="0.2"/>
    <row r="567" s="164" customFormat="1" x14ac:dyDescent="0.2"/>
    <row r="568" s="164" customFormat="1" x14ac:dyDescent="0.2"/>
    <row r="569" s="164" customFormat="1" x14ac:dyDescent="0.2"/>
    <row r="570" s="164" customFormat="1" x14ac:dyDescent="0.2"/>
    <row r="571" s="164" customFormat="1" x14ac:dyDescent="0.2"/>
    <row r="572" s="164" customFormat="1" x14ac:dyDescent="0.2"/>
    <row r="573" s="164" customFormat="1" x14ac:dyDescent="0.2"/>
    <row r="574" s="164" customFormat="1" x14ac:dyDescent="0.2"/>
    <row r="575" s="164" customFormat="1" x14ac:dyDescent="0.2"/>
    <row r="576" s="164" customFormat="1" x14ac:dyDescent="0.2"/>
    <row r="577" s="164" customFormat="1" x14ac:dyDescent="0.2"/>
    <row r="578" s="164" customFormat="1" x14ac:dyDescent="0.2"/>
    <row r="579" s="164" customFormat="1" x14ac:dyDescent="0.2"/>
    <row r="580" s="164" customFormat="1" x14ac:dyDescent="0.2"/>
    <row r="581" s="164" customFormat="1" x14ac:dyDescent="0.2"/>
    <row r="582" s="164" customFormat="1" x14ac:dyDescent="0.2"/>
    <row r="583" s="164" customFormat="1" x14ac:dyDescent="0.2"/>
    <row r="584" s="164" customFormat="1" x14ac:dyDescent="0.2"/>
    <row r="585" s="164" customFormat="1" x14ac:dyDescent="0.2"/>
    <row r="586" s="164" customFormat="1" x14ac:dyDescent="0.2"/>
    <row r="587" s="164" customFormat="1" x14ac:dyDescent="0.2"/>
    <row r="588" s="164" customFormat="1" x14ac:dyDescent="0.2"/>
    <row r="589" s="164" customFormat="1" x14ac:dyDescent="0.2"/>
    <row r="590" s="164" customFormat="1" x14ac:dyDescent="0.2"/>
    <row r="591" s="164" customFormat="1" x14ac:dyDescent="0.2"/>
    <row r="592" s="164" customFormat="1" x14ac:dyDescent="0.2"/>
    <row r="593" s="164" customFormat="1" x14ac:dyDescent="0.2"/>
    <row r="594" s="164" customFormat="1" x14ac:dyDescent="0.2"/>
    <row r="595" s="164" customFormat="1" x14ac:dyDescent="0.2"/>
    <row r="596" s="164" customFormat="1" x14ac:dyDescent="0.2"/>
    <row r="597" s="164" customFormat="1" x14ac:dyDescent="0.2"/>
    <row r="598" s="164" customFormat="1" x14ac:dyDescent="0.2"/>
    <row r="599" s="164" customFormat="1" x14ac:dyDescent="0.2"/>
    <row r="600" s="164" customFormat="1" x14ac:dyDescent="0.2"/>
    <row r="601" s="164" customFormat="1" x14ac:dyDescent="0.2"/>
    <row r="602" s="164" customFormat="1" x14ac:dyDescent="0.2"/>
    <row r="603" s="164" customFormat="1" x14ac:dyDescent="0.2"/>
    <row r="604" s="164" customFormat="1" x14ac:dyDescent="0.2"/>
    <row r="605" s="164" customFormat="1" x14ac:dyDescent="0.2"/>
    <row r="606" s="164" customFormat="1" x14ac:dyDescent="0.2"/>
    <row r="607" s="164" customFormat="1" x14ac:dyDescent="0.2"/>
    <row r="608" s="164" customFormat="1" x14ac:dyDescent="0.2"/>
    <row r="609" s="164" customFormat="1" x14ac:dyDescent="0.2"/>
    <row r="610" s="164" customFormat="1" x14ac:dyDescent="0.2"/>
    <row r="611" s="164" customFormat="1" x14ac:dyDescent="0.2"/>
    <row r="612" s="164" customFormat="1" x14ac:dyDescent="0.2"/>
    <row r="613" s="164" customFormat="1" x14ac:dyDescent="0.2"/>
    <row r="614" s="164" customFormat="1" x14ac:dyDescent="0.2"/>
    <row r="615" s="164" customFormat="1" x14ac:dyDescent="0.2"/>
    <row r="616" s="164" customFormat="1" x14ac:dyDescent="0.2"/>
    <row r="617" s="164" customFormat="1" x14ac:dyDescent="0.2"/>
    <row r="618" s="164" customFormat="1" x14ac:dyDescent="0.2"/>
    <row r="619" s="164" customFormat="1" x14ac:dyDescent="0.2"/>
    <row r="620" s="164" customFormat="1" x14ac:dyDescent="0.2"/>
    <row r="621" s="164" customFormat="1" x14ac:dyDescent="0.2"/>
    <row r="622" s="164" customFormat="1" x14ac:dyDescent="0.2"/>
    <row r="623" s="164" customFormat="1" x14ac:dyDescent="0.2"/>
    <row r="624" s="164" customFormat="1" x14ac:dyDescent="0.2"/>
    <row r="625" s="164" customFormat="1" x14ac:dyDescent="0.2"/>
    <row r="626" s="164" customFormat="1" x14ac:dyDescent="0.2"/>
    <row r="627" s="164" customFormat="1" x14ac:dyDescent="0.2"/>
    <row r="628" s="164" customFormat="1" x14ac:dyDescent="0.2"/>
    <row r="629" s="164" customFormat="1" x14ac:dyDescent="0.2"/>
    <row r="630" s="164" customFormat="1" x14ac:dyDescent="0.2"/>
    <row r="631" s="164" customFormat="1" x14ac:dyDescent="0.2"/>
    <row r="632" s="164" customFormat="1" x14ac:dyDescent="0.2"/>
    <row r="633" s="164" customFormat="1" x14ac:dyDescent="0.2"/>
    <row r="634" s="164" customFormat="1" x14ac:dyDescent="0.2"/>
    <row r="635" s="164" customFormat="1" x14ac:dyDescent="0.2"/>
    <row r="636" s="164" customFormat="1" x14ac:dyDescent="0.2"/>
    <row r="637" s="164" customFormat="1" x14ac:dyDescent="0.2"/>
    <row r="638" s="164" customFormat="1" x14ac:dyDescent="0.2"/>
    <row r="639" s="164" customFormat="1" x14ac:dyDescent="0.2"/>
    <row r="640" s="164" customFormat="1" x14ac:dyDescent="0.2"/>
    <row r="641" s="164" customFormat="1" x14ac:dyDescent="0.2"/>
    <row r="642" s="164" customFormat="1" x14ac:dyDescent="0.2"/>
    <row r="643" s="164" customFormat="1" x14ac:dyDescent="0.2"/>
    <row r="644" s="164" customFormat="1" x14ac:dyDescent="0.2"/>
    <row r="645" s="164" customFormat="1" x14ac:dyDescent="0.2"/>
    <row r="646" s="164" customFormat="1" x14ac:dyDescent="0.2"/>
    <row r="647" s="164" customFormat="1" x14ac:dyDescent="0.2"/>
    <row r="648" s="164" customFormat="1" x14ac:dyDescent="0.2"/>
    <row r="649" s="164" customFormat="1" x14ac:dyDescent="0.2"/>
    <row r="650" s="164" customFormat="1" x14ac:dyDescent="0.2"/>
    <row r="651" s="164" customFormat="1" x14ac:dyDescent="0.2"/>
    <row r="652" s="164" customFormat="1" x14ac:dyDescent="0.2"/>
    <row r="653" s="164" customFormat="1" x14ac:dyDescent="0.2"/>
    <row r="654" s="164" customFormat="1" x14ac:dyDescent="0.2"/>
    <row r="655" s="164" customFormat="1" x14ac:dyDescent="0.2"/>
    <row r="656" s="164" customFormat="1" x14ac:dyDescent="0.2"/>
    <row r="657" s="164" customFormat="1" x14ac:dyDescent="0.2"/>
    <row r="658" s="164" customFormat="1" x14ac:dyDescent="0.2"/>
    <row r="659" s="164" customFormat="1" x14ac:dyDescent="0.2"/>
    <row r="660" s="164" customFormat="1" x14ac:dyDescent="0.2"/>
    <row r="661" s="164" customFormat="1" x14ac:dyDescent="0.2"/>
    <row r="662" s="164" customFormat="1" x14ac:dyDescent="0.2"/>
    <row r="663" s="164" customFormat="1" x14ac:dyDescent="0.2"/>
    <row r="664" s="164" customFormat="1" x14ac:dyDescent="0.2"/>
  </sheetData>
  <sheetProtection algorithmName="SHA-512" hashValue="7G8qEuJYoMmmIyGTb04KxHPbvWK1rIZ5EHgsvieLzbVWadApZASdyPBk4CnJAutBTynhYf2zc7kfa7jV1yv82Q==" saltValue="necF/GsEvJAEQgWWhGugsg==" spinCount="100000" sheet="1" objects="1" scenarios="1"/>
  <protectedRanges>
    <protectedRange sqref="K15 L12 J12 H12 F12 D12 D7 F7 H7 J7 L7" name="Rango1"/>
  </protectedRanges>
  <mergeCells count="8">
    <mergeCell ref="D2:L2"/>
    <mergeCell ref="A9:M9"/>
    <mergeCell ref="A4:M4"/>
    <mergeCell ref="D15:I15"/>
    <mergeCell ref="I21:K21"/>
    <mergeCell ref="I19:K19"/>
    <mergeCell ref="D16:G26"/>
    <mergeCell ref="K15:L15"/>
  </mergeCells>
  <hyperlinks>
    <hyperlink ref="D2:L2" location="INICIO!H2" display="DETERMINACIÓN DEL NUEVO ESQUEMA DE PAGOS"/>
  </hyperlinks>
  <pageMargins left="0.7" right="0.7" top="0.75" bottom="0.75" header="0.3" footer="0.3"/>
  <pageSetup orientation="landscape"/>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40"/>
  <sheetViews>
    <sheetView topLeftCell="B1" workbookViewId="0">
      <selection activeCell="K22" sqref="K22"/>
    </sheetView>
  </sheetViews>
  <sheetFormatPr baseColWidth="10" defaultColWidth="10.85546875" defaultRowHeight="14.25" x14ac:dyDescent="0.2"/>
  <cols>
    <col min="1" max="1" width="29" style="6" bestFit="1" customWidth="1"/>
    <col min="2" max="2" width="1.28515625" style="6" customWidth="1"/>
    <col min="3" max="3" width="10.85546875" style="6"/>
    <col min="4" max="4" width="5.42578125" style="6" customWidth="1"/>
    <col min="5" max="5" width="13.28515625" style="6" bestFit="1" customWidth="1"/>
    <col min="6" max="6" width="5.42578125" style="6" customWidth="1"/>
    <col min="7" max="7" width="10.85546875" style="6"/>
    <col min="8" max="8" width="6.28515625" style="6" customWidth="1"/>
    <col min="9" max="9" width="15.42578125" style="6" bestFit="1" customWidth="1"/>
    <col min="10" max="10" width="5.85546875" style="6" customWidth="1"/>
    <col min="11" max="11" width="10.85546875" style="6"/>
    <col min="12" max="12" width="6.42578125" style="6" customWidth="1"/>
    <col min="13" max="48" width="10.85546875" style="164"/>
    <col min="49" max="16384" width="10.85546875" style="6"/>
  </cols>
  <sheetData>
    <row r="1" spans="1:12" ht="31.5" x14ac:dyDescent="0.6">
      <c r="A1" s="153" t="s">
        <v>30</v>
      </c>
      <c r="B1" s="153"/>
      <c r="C1" s="153"/>
      <c r="D1" s="153"/>
      <c r="E1" s="153"/>
      <c r="F1" s="153"/>
      <c r="G1" s="153"/>
      <c r="H1" s="153"/>
      <c r="I1" s="153"/>
      <c r="J1" s="153"/>
      <c r="K1" s="153"/>
      <c r="L1" s="153"/>
    </row>
    <row r="2" spans="1:12" ht="7.5" customHeight="1" x14ac:dyDescent="0.2">
      <c r="A2" s="82"/>
      <c r="B2" s="82"/>
      <c r="C2" s="82"/>
      <c r="D2" s="82"/>
      <c r="E2" s="82"/>
      <c r="F2" s="82"/>
      <c r="G2" s="82"/>
      <c r="H2" s="82"/>
      <c r="I2" s="82"/>
      <c r="J2" s="82"/>
      <c r="K2" s="82"/>
      <c r="L2" s="82"/>
    </row>
    <row r="3" spans="1:12" ht="7.5" customHeight="1" thickBot="1" x14ac:dyDescent="0.25">
      <c r="A3" s="88"/>
      <c r="B3" s="88"/>
      <c r="C3" s="88"/>
      <c r="D3" s="88"/>
      <c r="E3" s="88"/>
      <c r="F3" s="88"/>
      <c r="G3" s="88"/>
      <c r="H3" s="88"/>
      <c r="I3" s="88"/>
      <c r="J3" s="88"/>
      <c r="K3" s="88"/>
      <c r="L3" s="88"/>
    </row>
    <row r="4" spans="1:12" ht="16.5" thickBot="1" x14ac:dyDescent="0.35">
      <c r="A4" s="8" t="s">
        <v>12</v>
      </c>
      <c r="B4" s="88"/>
      <c r="C4" s="83">
        <v>0.15</v>
      </c>
      <c r="D4" s="88"/>
      <c r="E4" s="90"/>
      <c r="F4" s="90"/>
      <c r="G4" s="88"/>
      <c r="H4" s="88"/>
      <c r="I4" s="88"/>
      <c r="J4" s="88"/>
      <c r="K4" s="88"/>
      <c r="L4" s="88"/>
    </row>
    <row r="5" spans="1:12" ht="10.5" customHeight="1" thickBot="1" x14ac:dyDescent="0.25">
      <c r="A5" s="88"/>
      <c r="B5" s="88"/>
      <c r="C5" s="88"/>
      <c r="D5" s="88"/>
      <c r="E5" s="88"/>
      <c r="F5" s="88"/>
      <c r="G5" s="88"/>
      <c r="H5" s="88"/>
      <c r="I5" s="88"/>
      <c r="J5" s="88"/>
      <c r="K5" s="88"/>
      <c r="L5" s="88"/>
    </row>
    <row r="6" spans="1:12" ht="15" thickBot="1" x14ac:dyDescent="0.25">
      <c r="A6" s="8" t="s">
        <v>13</v>
      </c>
      <c r="B6" s="88"/>
      <c r="C6" s="91" t="s">
        <v>14</v>
      </c>
      <c r="D6" s="88"/>
      <c r="E6" s="91" t="s">
        <v>15</v>
      </c>
      <c r="F6" s="88"/>
      <c r="G6" s="91" t="s">
        <v>16</v>
      </c>
      <c r="H6" s="88"/>
      <c r="I6" s="91" t="s">
        <v>17</v>
      </c>
      <c r="J6" s="88"/>
      <c r="K6" s="91" t="s">
        <v>18</v>
      </c>
      <c r="L6" s="88"/>
    </row>
    <row r="7" spans="1:12" ht="15" thickBot="1" x14ac:dyDescent="0.25">
      <c r="A7" s="88"/>
      <c r="B7" s="88"/>
      <c r="C7" s="88"/>
      <c r="D7" s="88"/>
      <c r="E7" s="88"/>
      <c r="F7" s="88"/>
      <c r="G7" s="88"/>
      <c r="H7" s="88"/>
      <c r="I7" s="88"/>
      <c r="J7" s="88"/>
      <c r="K7" s="88"/>
      <c r="L7" s="88"/>
    </row>
    <row r="8" spans="1:12" ht="15" thickBot="1" x14ac:dyDescent="0.25">
      <c r="A8" s="88"/>
      <c r="B8" s="88"/>
      <c r="C8" s="85">
        <f>C4/12</f>
        <v>1.2499999999999999E-2</v>
      </c>
      <c r="D8" s="87"/>
      <c r="E8" s="85">
        <f>C4/6</f>
        <v>2.4999999999999998E-2</v>
      </c>
      <c r="F8" s="87"/>
      <c r="G8" s="85">
        <f>C4/4</f>
        <v>3.7499999999999999E-2</v>
      </c>
      <c r="H8" s="87"/>
      <c r="I8" s="85">
        <f>C4/3</f>
        <v>4.9999999999999996E-2</v>
      </c>
      <c r="J8" s="87"/>
      <c r="K8" s="85">
        <f>C4/2</f>
        <v>7.4999999999999997E-2</v>
      </c>
      <c r="L8" s="88"/>
    </row>
    <row r="9" spans="1:12" ht="15" thickBot="1" x14ac:dyDescent="0.25">
      <c r="A9" s="88"/>
      <c r="B9" s="88"/>
      <c r="C9" s="87"/>
      <c r="D9" s="87"/>
      <c r="E9" s="87"/>
      <c r="F9" s="87"/>
      <c r="G9" s="87"/>
      <c r="H9" s="87"/>
      <c r="I9" s="87"/>
      <c r="J9" s="87"/>
      <c r="K9" s="87"/>
      <c r="L9" s="88"/>
    </row>
    <row r="10" spans="1:12" ht="15" thickBot="1" x14ac:dyDescent="0.25">
      <c r="A10" s="8" t="s">
        <v>19</v>
      </c>
      <c r="B10" s="88"/>
      <c r="C10" s="92">
        <v>7</v>
      </c>
      <c r="D10" s="87"/>
      <c r="E10" s="92">
        <v>14</v>
      </c>
      <c r="F10" s="87"/>
      <c r="G10" s="92">
        <v>28</v>
      </c>
      <c r="H10" s="87"/>
      <c r="I10" s="87"/>
      <c r="J10" s="87"/>
      <c r="K10" s="87"/>
      <c r="L10" s="88"/>
    </row>
    <row r="11" spans="1:12" ht="15" thickBot="1" x14ac:dyDescent="0.25">
      <c r="A11" s="88"/>
      <c r="B11" s="88"/>
      <c r="C11" s="87"/>
      <c r="D11" s="87"/>
      <c r="E11" s="87"/>
      <c r="F11" s="87"/>
      <c r="G11" s="87"/>
      <c r="H11" s="87"/>
      <c r="I11" s="87"/>
      <c r="J11" s="87"/>
      <c r="K11" s="87"/>
      <c r="L11" s="88"/>
    </row>
    <row r="12" spans="1:12" ht="15" thickBot="1" x14ac:dyDescent="0.25">
      <c r="A12" s="88"/>
      <c r="B12" s="88"/>
      <c r="C12" s="85">
        <f>(C4/360)*7</f>
        <v>2.9166666666666664E-3</v>
      </c>
      <c r="D12" s="87"/>
      <c r="E12" s="85">
        <f>(C4/360)*14</f>
        <v>5.8333333333333327E-3</v>
      </c>
      <c r="F12" s="87"/>
      <c r="G12" s="85">
        <f>(C4/360)*28</f>
        <v>1.1666666666666665E-2</v>
      </c>
      <c r="H12" s="87"/>
      <c r="I12" s="87"/>
      <c r="J12" s="87"/>
      <c r="K12" s="87"/>
      <c r="L12" s="88"/>
    </row>
    <row r="13" spans="1:12" ht="15" thickBot="1" x14ac:dyDescent="0.25">
      <c r="A13" s="88"/>
      <c r="B13" s="88"/>
      <c r="C13" s="87"/>
      <c r="D13" s="87"/>
      <c r="E13" s="87"/>
      <c r="F13" s="87"/>
      <c r="G13" s="87"/>
      <c r="H13" s="87"/>
      <c r="I13" s="87"/>
      <c r="J13" s="87"/>
      <c r="K13" s="87"/>
      <c r="L13" s="88"/>
    </row>
    <row r="14" spans="1:12" ht="15" thickBot="1" x14ac:dyDescent="0.25">
      <c r="A14" s="8" t="s">
        <v>31</v>
      </c>
      <c r="B14" s="88"/>
      <c r="C14" s="8" t="s">
        <v>32</v>
      </c>
      <c r="D14" s="87"/>
      <c r="E14" s="8" t="s">
        <v>20</v>
      </c>
      <c r="F14" s="88"/>
      <c r="G14" s="88"/>
      <c r="H14" s="88"/>
      <c r="I14" s="88"/>
      <c r="J14" s="88"/>
      <c r="K14" s="88"/>
      <c r="L14" s="88"/>
    </row>
    <row r="15" spans="1:12" ht="15" thickBot="1" x14ac:dyDescent="0.25">
      <c r="A15" s="88"/>
      <c r="B15" s="88"/>
      <c r="C15" s="88"/>
      <c r="D15" s="88"/>
      <c r="E15" s="88"/>
      <c r="F15" s="88"/>
      <c r="G15" s="88"/>
      <c r="H15" s="88"/>
      <c r="I15" s="88"/>
      <c r="J15" s="88"/>
      <c r="K15" s="88"/>
      <c r="L15" s="88"/>
    </row>
    <row r="16" spans="1:12" ht="16.5" thickBot="1" x14ac:dyDescent="0.35">
      <c r="A16" s="88"/>
      <c r="B16" s="88"/>
      <c r="C16" s="84">
        <v>60</v>
      </c>
      <c r="D16" s="88"/>
      <c r="E16" s="86">
        <f>C16/30</f>
        <v>2</v>
      </c>
      <c r="F16" s="88"/>
      <c r="G16" s="89" t="s">
        <v>21</v>
      </c>
      <c r="H16" s="88"/>
      <c r="I16" s="88"/>
      <c r="J16" s="88"/>
      <c r="K16" s="88"/>
      <c r="L16" s="88"/>
    </row>
    <row r="17" spans="1:48" ht="15" thickBot="1" x14ac:dyDescent="0.25">
      <c r="A17" s="88"/>
      <c r="B17" s="88"/>
      <c r="C17" s="88"/>
      <c r="D17" s="88"/>
      <c r="E17" s="88"/>
      <c r="F17" s="88"/>
      <c r="G17" s="88"/>
      <c r="H17" s="88"/>
      <c r="I17" s="88"/>
      <c r="J17" s="88"/>
      <c r="K17" s="88"/>
      <c r="L17" s="88"/>
    </row>
    <row r="18" spans="1:48" ht="16.5" thickBot="1" x14ac:dyDescent="0.35">
      <c r="A18" s="9" t="s">
        <v>22</v>
      </c>
      <c r="B18" s="88"/>
      <c r="C18" s="88"/>
      <c r="D18" s="88"/>
      <c r="E18" s="9" t="s">
        <v>23</v>
      </c>
      <c r="F18" s="88"/>
      <c r="G18" s="84">
        <v>1</v>
      </c>
      <c r="H18" s="88"/>
      <c r="I18" s="88"/>
      <c r="J18" s="88"/>
      <c r="K18" s="88"/>
      <c r="L18" s="88"/>
    </row>
    <row r="19" spans="1:48" ht="15" thickBot="1" x14ac:dyDescent="0.25">
      <c r="A19" s="88"/>
      <c r="B19" s="88"/>
      <c r="C19" s="88"/>
      <c r="D19" s="88"/>
      <c r="E19" s="88"/>
      <c r="F19" s="88"/>
      <c r="G19" s="88"/>
      <c r="H19" s="88"/>
      <c r="I19" s="88"/>
      <c r="J19" s="88"/>
      <c r="K19" s="88"/>
      <c r="L19" s="88"/>
    </row>
    <row r="20" spans="1:48" s="2" customFormat="1" ht="15" thickBot="1" x14ac:dyDescent="0.25">
      <c r="A20" s="87"/>
      <c r="B20" s="87"/>
      <c r="C20" s="91" t="s">
        <v>14</v>
      </c>
      <c r="D20" s="87"/>
      <c r="E20" s="91" t="s">
        <v>15</v>
      </c>
      <c r="F20" s="87"/>
      <c r="G20" s="91" t="s">
        <v>16</v>
      </c>
      <c r="H20" s="87"/>
      <c r="I20" s="91" t="s">
        <v>17</v>
      </c>
      <c r="J20" s="87"/>
      <c r="K20" s="91" t="s">
        <v>18</v>
      </c>
      <c r="L20" s="87"/>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c r="AV20" s="165"/>
    </row>
    <row r="21" spans="1:48" ht="15" thickBot="1" x14ac:dyDescent="0.25">
      <c r="A21" s="88"/>
      <c r="B21" s="88"/>
      <c r="C21" s="88"/>
      <c r="D21" s="88"/>
      <c r="E21" s="88"/>
      <c r="F21" s="88"/>
      <c r="G21" s="88"/>
      <c r="H21" s="88"/>
      <c r="I21" s="88"/>
      <c r="J21" s="88"/>
      <c r="K21" s="88"/>
      <c r="L21" s="88"/>
    </row>
    <row r="22" spans="1:48" s="2" customFormat="1" ht="15" thickBot="1" x14ac:dyDescent="0.25">
      <c r="A22" s="87"/>
      <c r="B22" s="87"/>
      <c r="C22" s="86">
        <f>G18*12</f>
        <v>12</v>
      </c>
      <c r="D22" s="87"/>
      <c r="E22" s="86">
        <f>G18*6</f>
        <v>6</v>
      </c>
      <c r="F22" s="87"/>
      <c r="G22" s="86">
        <f>G18*4</f>
        <v>4</v>
      </c>
      <c r="H22" s="87"/>
      <c r="I22" s="86">
        <f>G18*3</f>
        <v>3</v>
      </c>
      <c r="J22" s="87"/>
      <c r="K22" s="86">
        <f>G18*2</f>
        <v>2</v>
      </c>
      <c r="L22" s="87"/>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row>
    <row r="23" spans="1:48" x14ac:dyDescent="0.2">
      <c r="A23" s="88"/>
      <c r="B23" s="88"/>
      <c r="C23" s="88"/>
      <c r="D23" s="88"/>
      <c r="E23" s="88"/>
      <c r="F23" s="88"/>
      <c r="G23" s="88"/>
      <c r="H23" s="88"/>
      <c r="I23" s="88"/>
      <c r="J23" s="88"/>
      <c r="K23" s="88"/>
      <c r="L23" s="88"/>
    </row>
    <row r="24" spans="1:48" ht="6" customHeight="1" x14ac:dyDescent="0.2">
      <c r="A24" s="82"/>
      <c r="B24" s="82"/>
      <c r="C24" s="82"/>
      <c r="D24" s="82"/>
      <c r="E24" s="82"/>
      <c r="F24" s="82"/>
      <c r="G24" s="82"/>
      <c r="H24" s="82"/>
      <c r="I24" s="82"/>
      <c r="J24" s="82"/>
      <c r="K24" s="82"/>
      <c r="L24" s="82"/>
    </row>
    <row r="25" spans="1:48" x14ac:dyDescent="0.2">
      <c r="A25" s="7"/>
      <c r="B25" s="7"/>
      <c r="C25" s="7"/>
      <c r="D25" s="7"/>
      <c r="E25" s="7"/>
      <c r="F25" s="7"/>
      <c r="G25" s="7"/>
      <c r="H25" s="7"/>
      <c r="I25" s="7"/>
      <c r="J25" s="7"/>
      <c r="K25" s="7"/>
      <c r="L25" s="7"/>
    </row>
    <row r="26" spans="1:48" s="164" customFormat="1" x14ac:dyDescent="0.2"/>
    <row r="27" spans="1:48" s="164" customFormat="1" x14ac:dyDescent="0.2"/>
    <row r="28" spans="1:48" s="164" customFormat="1" x14ac:dyDescent="0.2"/>
    <row r="29" spans="1:48" s="164" customFormat="1" x14ac:dyDescent="0.2"/>
    <row r="30" spans="1:48" s="164" customFormat="1" x14ac:dyDescent="0.2"/>
    <row r="31" spans="1:48" s="164" customFormat="1" x14ac:dyDescent="0.2"/>
    <row r="32" spans="1:48" s="164" customFormat="1" x14ac:dyDescent="0.2"/>
    <row r="33" s="164" customFormat="1" x14ac:dyDescent="0.2"/>
    <row r="34" s="164" customFormat="1" x14ac:dyDescent="0.2"/>
    <row r="35" s="164" customFormat="1" x14ac:dyDescent="0.2"/>
    <row r="36" s="164" customFormat="1" x14ac:dyDescent="0.2"/>
    <row r="37" s="164" customFormat="1" x14ac:dyDescent="0.2"/>
    <row r="38" s="164" customFormat="1" x14ac:dyDescent="0.2"/>
    <row r="39" s="164" customFormat="1" x14ac:dyDescent="0.2"/>
    <row r="40" s="164" customFormat="1" x14ac:dyDescent="0.2"/>
    <row r="41" s="164" customFormat="1" x14ac:dyDescent="0.2"/>
    <row r="42" s="164" customFormat="1" x14ac:dyDescent="0.2"/>
    <row r="43" s="164" customFormat="1" x14ac:dyDescent="0.2"/>
    <row r="44" s="164" customFormat="1" x14ac:dyDescent="0.2"/>
    <row r="45" s="164" customFormat="1" x14ac:dyDescent="0.2"/>
    <row r="46" s="164" customFormat="1" x14ac:dyDescent="0.2"/>
    <row r="47" s="164" customFormat="1" x14ac:dyDescent="0.2"/>
    <row r="48" s="164" customFormat="1" x14ac:dyDescent="0.2"/>
    <row r="49" s="164" customFormat="1" x14ac:dyDescent="0.2"/>
    <row r="50" s="164" customFormat="1" x14ac:dyDescent="0.2"/>
    <row r="51" s="164" customFormat="1" x14ac:dyDescent="0.2"/>
    <row r="52" s="164" customFormat="1" x14ac:dyDescent="0.2"/>
    <row r="53" s="164" customFormat="1" x14ac:dyDescent="0.2"/>
    <row r="54" s="164" customFormat="1" x14ac:dyDescent="0.2"/>
    <row r="55" s="164" customFormat="1" x14ac:dyDescent="0.2"/>
    <row r="56" s="164" customFormat="1" x14ac:dyDescent="0.2"/>
    <row r="57" s="164" customFormat="1" x14ac:dyDescent="0.2"/>
    <row r="58" s="164" customFormat="1" x14ac:dyDescent="0.2"/>
    <row r="59" s="164" customFormat="1" x14ac:dyDescent="0.2"/>
    <row r="60" s="164" customFormat="1" x14ac:dyDescent="0.2"/>
    <row r="61" s="164" customFormat="1" x14ac:dyDescent="0.2"/>
    <row r="62" s="164" customFormat="1" x14ac:dyDescent="0.2"/>
    <row r="63" s="164" customFormat="1" x14ac:dyDescent="0.2"/>
    <row r="64" s="164" customFormat="1" x14ac:dyDescent="0.2"/>
    <row r="65" s="164" customFormat="1" x14ac:dyDescent="0.2"/>
    <row r="66" s="164" customFormat="1" x14ac:dyDescent="0.2"/>
    <row r="67" s="164" customFormat="1" x14ac:dyDescent="0.2"/>
    <row r="68" s="164" customFormat="1" x14ac:dyDescent="0.2"/>
    <row r="69" s="164" customFormat="1" x14ac:dyDescent="0.2"/>
    <row r="70" s="164" customFormat="1" x14ac:dyDescent="0.2"/>
    <row r="71" s="164" customFormat="1" x14ac:dyDescent="0.2"/>
    <row r="72" s="164" customFormat="1" x14ac:dyDescent="0.2"/>
    <row r="73" s="164" customFormat="1" x14ac:dyDescent="0.2"/>
    <row r="74" s="164" customFormat="1" x14ac:dyDescent="0.2"/>
    <row r="75" s="164" customFormat="1" x14ac:dyDescent="0.2"/>
    <row r="76" s="164" customFormat="1" x14ac:dyDescent="0.2"/>
    <row r="77" s="164" customFormat="1" x14ac:dyDescent="0.2"/>
    <row r="78" s="164" customFormat="1" x14ac:dyDescent="0.2"/>
    <row r="79" s="164" customFormat="1" x14ac:dyDescent="0.2"/>
    <row r="80" s="164" customFormat="1" x14ac:dyDescent="0.2"/>
    <row r="81" s="164" customFormat="1" x14ac:dyDescent="0.2"/>
    <row r="82" s="164" customFormat="1" x14ac:dyDescent="0.2"/>
    <row r="83" s="164" customFormat="1" x14ac:dyDescent="0.2"/>
    <row r="84" s="164" customFormat="1" x14ac:dyDescent="0.2"/>
    <row r="85" s="164" customFormat="1" x14ac:dyDescent="0.2"/>
    <row r="86" s="164" customFormat="1" x14ac:dyDescent="0.2"/>
    <row r="87" s="164" customFormat="1" x14ac:dyDescent="0.2"/>
    <row r="88" s="164" customFormat="1" x14ac:dyDescent="0.2"/>
    <row r="89" s="164" customFormat="1" x14ac:dyDescent="0.2"/>
    <row r="90" s="164" customFormat="1" x14ac:dyDescent="0.2"/>
    <row r="91" s="164" customFormat="1" x14ac:dyDescent="0.2"/>
    <row r="92" s="164" customFormat="1" x14ac:dyDescent="0.2"/>
    <row r="93" s="164" customFormat="1" x14ac:dyDescent="0.2"/>
    <row r="94" s="164" customFormat="1" x14ac:dyDescent="0.2"/>
    <row r="95" s="164" customFormat="1" x14ac:dyDescent="0.2"/>
    <row r="96" s="164" customFormat="1" x14ac:dyDescent="0.2"/>
    <row r="97" s="164" customFormat="1" x14ac:dyDescent="0.2"/>
    <row r="98" s="164" customFormat="1" x14ac:dyDescent="0.2"/>
    <row r="99" s="164" customFormat="1" x14ac:dyDescent="0.2"/>
    <row r="100" s="164" customFormat="1" x14ac:dyDescent="0.2"/>
    <row r="101" s="164" customFormat="1" x14ac:dyDescent="0.2"/>
    <row r="102" s="164" customFormat="1" x14ac:dyDescent="0.2"/>
    <row r="103" s="164" customFormat="1" x14ac:dyDescent="0.2"/>
    <row r="104" s="164" customFormat="1" x14ac:dyDescent="0.2"/>
    <row r="105" s="164" customFormat="1" x14ac:dyDescent="0.2"/>
    <row r="106" s="164" customFormat="1" x14ac:dyDescent="0.2"/>
    <row r="107" s="164" customFormat="1" x14ac:dyDescent="0.2"/>
    <row r="108" s="164" customFormat="1" x14ac:dyDescent="0.2"/>
    <row r="109" s="164" customFormat="1" x14ac:dyDescent="0.2"/>
    <row r="110" s="164" customFormat="1" x14ac:dyDescent="0.2"/>
    <row r="111" s="164" customFormat="1" x14ac:dyDescent="0.2"/>
    <row r="112" s="164" customFormat="1" x14ac:dyDescent="0.2"/>
    <row r="113" s="164" customFormat="1" x14ac:dyDescent="0.2"/>
    <row r="114" s="164" customFormat="1" x14ac:dyDescent="0.2"/>
    <row r="115" s="164" customFormat="1" x14ac:dyDescent="0.2"/>
    <row r="116" s="164" customFormat="1" x14ac:dyDescent="0.2"/>
    <row r="117" s="164" customFormat="1" x14ac:dyDescent="0.2"/>
    <row r="118" s="164" customFormat="1" x14ac:dyDescent="0.2"/>
    <row r="119" s="164" customFormat="1" x14ac:dyDescent="0.2"/>
    <row r="120" s="164" customFormat="1" x14ac:dyDescent="0.2"/>
    <row r="121" s="164" customFormat="1" x14ac:dyDescent="0.2"/>
    <row r="122" s="164" customFormat="1" x14ac:dyDescent="0.2"/>
    <row r="123" s="164" customFormat="1" x14ac:dyDescent="0.2"/>
    <row r="124" s="164" customFormat="1" x14ac:dyDescent="0.2"/>
    <row r="125" s="164" customFormat="1" x14ac:dyDescent="0.2"/>
    <row r="126" s="164" customFormat="1" x14ac:dyDescent="0.2"/>
    <row r="127" s="164" customFormat="1" x14ac:dyDescent="0.2"/>
    <row r="128" s="164" customFormat="1" x14ac:dyDescent="0.2"/>
    <row r="129" s="164" customFormat="1" x14ac:dyDescent="0.2"/>
    <row r="130" s="164" customFormat="1" x14ac:dyDescent="0.2"/>
    <row r="131" s="164" customFormat="1" x14ac:dyDescent="0.2"/>
    <row r="132" s="164" customFormat="1" x14ac:dyDescent="0.2"/>
    <row r="133" s="164" customFormat="1" x14ac:dyDescent="0.2"/>
    <row r="134" s="164" customFormat="1" x14ac:dyDescent="0.2"/>
    <row r="135" s="164" customFormat="1" x14ac:dyDescent="0.2"/>
    <row r="136" s="164" customFormat="1" x14ac:dyDescent="0.2"/>
    <row r="137" s="164" customFormat="1" x14ac:dyDescent="0.2"/>
    <row r="138" s="164" customFormat="1" x14ac:dyDescent="0.2"/>
    <row r="139" s="164" customFormat="1" x14ac:dyDescent="0.2"/>
    <row r="140" s="164" customFormat="1" x14ac:dyDescent="0.2"/>
    <row r="141" s="164" customFormat="1" x14ac:dyDescent="0.2"/>
    <row r="142" s="164" customFormat="1" x14ac:dyDescent="0.2"/>
    <row r="143" s="164" customFormat="1" x14ac:dyDescent="0.2"/>
    <row r="144" s="164" customFormat="1" x14ac:dyDescent="0.2"/>
    <row r="145" s="164" customFormat="1" x14ac:dyDescent="0.2"/>
    <row r="146" s="164" customFormat="1" x14ac:dyDescent="0.2"/>
    <row r="147" s="164" customFormat="1" x14ac:dyDescent="0.2"/>
    <row r="148" s="164" customFormat="1" x14ac:dyDescent="0.2"/>
    <row r="149" s="164" customFormat="1" x14ac:dyDescent="0.2"/>
    <row r="150" s="164" customFormat="1" x14ac:dyDescent="0.2"/>
    <row r="151" s="164" customFormat="1" x14ac:dyDescent="0.2"/>
    <row r="152" s="164" customFormat="1" x14ac:dyDescent="0.2"/>
    <row r="153" s="164" customFormat="1" x14ac:dyDescent="0.2"/>
    <row r="154" s="164" customFormat="1" x14ac:dyDescent="0.2"/>
    <row r="155" s="164" customFormat="1" x14ac:dyDescent="0.2"/>
    <row r="156" s="164" customFormat="1" x14ac:dyDescent="0.2"/>
    <row r="157" s="164" customFormat="1" x14ac:dyDescent="0.2"/>
    <row r="158" s="164" customFormat="1" x14ac:dyDescent="0.2"/>
    <row r="159" s="164" customFormat="1" x14ac:dyDescent="0.2"/>
    <row r="160" s="164" customFormat="1" x14ac:dyDescent="0.2"/>
    <row r="161" s="164" customFormat="1" x14ac:dyDescent="0.2"/>
    <row r="162" s="164" customFormat="1" x14ac:dyDescent="0.2"/>
    <row r="163" s="164" customFormat="1" x14ac:dyDescent="0.2"/>
    <row r="164" s="164" customFormat="1" x14ac:dyDescent="0.2"/>
    <row r="165" s="164" customFormat="1" x14ac:dyDescent="0.2"/>
    <row r="166" s="164" customFormat="1" x14ac:dyDescent="0.2"/>
    <row r="167" s="164" customFormat="1" x14ac:dyDescent="0.2"/>
    <row r="168" s="164" customFormat="1" x14ac:dyDescent="0.2"/>
    <row r="169" s="164" customFormat="1" x14ac:dyDescent="0.2"/>
    <row r="170" s="164" customFormat="1" x14ac:dyDescent="0.2"/>
    <row r="171" s="164" customFormat="1" x14ac:dyDescent="0.2"/>
    <row r="172" s="164" customFormat="1" x14ac:dyDescent="0.2"/>
    <row r="173" s="164" customFormat="1" x14ac:dyDescent="0.2"/>
    <row r="174" s="164" customFormat="1" x14ac:dyDescent="0.2"/>
    <row r="175" s="164" customFormat="1" x14ac:dyDescent="0.2"/>
    <row r="176" s="164" customFormat="1" x14ac:dyDescent="0.2"/>
    <row r="177" s="164" customFormat="1" x14ac:dyDescent="0.2"/>
    <row r="178" s="164" customFormat="1" x14ac:dyDescent="0.2"/>
    <row r="179" s="164" customFormat="1" x14ac:dyDescent="0.2"/>
    <row r="180" s="164" customFormat="1" x14ac:dyDescent="0.2"/>
    <row r="181" s="164" customFormat="1" x14ac:dyDescent="0.2"/>
    <row r="182" s="164" customFormat="1" x14ac:dyDescent="0.2"/>
    <row r="183" s="164" customFormat="1" x14ac:dyDescent="0.2"/>
    <row r="184" s="164" customFormat="1" x14ac:dyDescent="0.2"/>
    <row r="185" s="164" customFormat="1" x14ac:dyDescent="0.2"/>
    <row r="186" s="164" customFormat="1" x14ac:dyDescent="0.2"/>
    <row r="187" s="164" customFormat="1" x14ac:dyDescent="0.2"/>
    <row r="188" s="164" customFormat="1" x14ac:dyDescent="0.2"/>
    <row r="189" s="164" customFormat="1" x14ac:dyDescent="0.2"/>
    <row r="190" s="164" customFormat="1" x14ac:dyDescent="0.2"/>
    <row r="191" s="164" customFormat="1" x14ac:dyDescent="0.2"/>
    <row r="192" s="164" customFormat="1" x14ac:dyDescent="0.2"/>
    <row r="193" s="164" customFormat="1" x14ac:dyDescent="0.2"/>
    <row r="194" s="164" customFormat="1" x14ac:dyDescent="0.2"/>
    <row r="195" s="164" customFormat="1" x14ac:dyDescent="0.2"/>
    <row r="196" s="164" customFormat="1" x14ac:dyDescent="0.2"/>
    <row r="197" s="164" customFormat="1" x14ac:dyDescent="0.2"/>
    <row r="198" s="164" customFormat="1" x14ac:dyDescent="0.2"/>
    <row r="199" s="164" customFormat="1" x14ac:dyDescent="0.2"/>
    <row r="200" s="164" customFormat="1" x14ac:dyDescent="0.2"/>
    <row r="201" s="164" customFormat="1" x14ac:dyDescent="0.2"/>
    <row r="202" s="164" customFormat="1" x14ac:dyDescent="0.2"/>
    <row r="203" s="164" customFormat="1" x14ac:dyDescent="0.2"/>
    <row r="204" s="164" customFormat="1" x14ac:dyDescent="0.2"/>
    <row r="205" s="164" customFormat="1" x14ac:dyDescent="0.2"/>
    <row r="206" s="164" customFormat="1" x14ac:dyDescent="0.2"/>
    <row r="207" s="164" customFormat="1" x14ac:dyDescent="0.2"/>
    <row r="208" s="164" customFormat="1" x14ac:dyDescent="0.2"/>
    <row r="209" s="164" customFormat="1" x14ac:dyDescent="0.2"/>
    <row r="210" s="164" customFormat="1" x14ac:dyDescent="0.2"/>
    <row r="211" s="164" customFormat="1" x14ac:dyDescent="0.2"/>
    <row r="212" s="164" customFormat="1" x14ac:dyDescent="0.2"/>
    <row r="213" s="164" customFormat="1" x14ac:dyDescent="0.2"/>
    <row r="214" s="164" customFormat="1" x14ac:dyDescent="0.2"/>
    <row r="215" s="164" customFormat="1" x14ac:dyDescent="0.2"/>
    <row r="216" s="164" customFormat="1" x14ac:dyDescent="0.2"/>
    <row r="217" s="164" customFormat="1" x14ac:dyDescent="0.2"/>
    <row r="218" s="164" customFormat="1" x14ac:dyDescent="0.2"/>
    <row r="219" s="164" customFormat="1" x14ac:dyDescent="0.2"/>
    <row r="220" s="164" customFormat="1" x14ac:dyDescent="0.2"/>
    <row r="221" s="164" customFormat="1" x14ac:dyDescent="0.2"/>
    <row r="222" s="164" customFormat="1" x14ac:dyDescent="0.2"/>
    <row r="223" s="164" customFormat="1" x14ac:dyDescent="0.2"/>
    <row r="224" s="164" customFormat="1" x14ac:dyDescent="0.2"/>
    <row r="225" s="164" customFormat="1" x14ac:dyDescent="0.2"/>
    <row r="226" s="164" customFormat="1" x14ac:dyDescent="0.2"/>
    <row r="227" s="164" customFormat="1" x14ac:dyDescent="0.2"/>
    <row r="228" s="164" customFormat="1" x14ac:dyDescent="0.2"/>
    <row r="229" s="164" customFormat="1" x14ac:dyDescent="0.2"/>
    <row r="230" s="164" customFormat="1" x14ac:dyDescent="0.2"/>
    <row r="231" s="164" customFormat="1" x14ac:dyDescent="0.2"/>
    <row r="232" s="164" customFormat="1" x14ac:dyDescent="0.2"/>
    <row r="233" s="164" customFormat="1" x14ac:dyDescent="0.2"/>
    <row r="234" s="164" customFormat="1" x14ac:dyDescent="0.2"/>
    <row r="235" s="164" customFormat="1" x14ac:dyDescent="0.2"/>
    <row r="236" s="164" customFormat="1" x14ac:dyDescent="0.2"/>
    <row r="237" s="164" customFormat="1" x14ac:dyDescent="0.2"/>
    <row r="238" s="164" customFormat="1" x14ac:dyDescent="0.2"/>
    <row r="239" s="164" customFormat="1" x14ac:dyDescent="0.2"/>
    <row r="240" s="164" customFormat="1" x14ac:dyDescent="0.2"/>
    <row r="241" s="164" customFormat="1" x14ac:dyDescent="0.2"/>
    <row r="242" s="164" customFormat="1" x14ac:dyDescent="0.2"/>
    <row r="243" s="164" customFormat="1" x14ac:dyDescent="0.2"/>
    <row r="244" s="164" customFormat="1" x14ac:dyDescent="0.2"/>
    <row r="245" s="164" customFormat="1" x14ac:dyDescent="0.2"/>
    <row r="246" s="164" customFormat="1" x14ac:dyDescent="0.2"/>
    <row r="247" s="164" customFormat="1" x14ac:dyDescent="0.2"/>
    <row r="248" s="164" customFormat="1" x14ac:dyDescent="0.2"/>
    <row r="249" s="164" customFormat="1" x14ac:dyDescent="0.2"/>
    <row r="250" s="164" customFormat="1" x14ac:dyDescent="0.2"/>
    <row r="251" s="164" customFormat="1" x14ac:dyDescent="0.2"/>
    <row r="252" s="164" customFormat="1" x14ac:dyDescent="0.2"/>
    <row r="253" s="164" customFormat="1" x14ac:dyDescent="0.2"/>
    <row r="254" s="164" customFormat="1" x14ac:dyDescent="0.2"/>
    <row r="255" s="164" customFormat="1" x14ac:dyDescent="0.2"/>
    <row r="256" s="164" customFormat="1" x14ac:dyDescent="0.2"/>
    <row r="257" s="164" customFormat="1" x14ac:dyDescent="0.2"/>
    <row r="258" s="164" customFormat="1" x14ac:dyDescent="0.2"/>
    <row r="259" s="164" customFormat="1" x14ac:dyDescent="0.2"/>
    <row r="260" s="164" customFormat="1" x14ac:dyDescent="0.2"/>
    <row r="261" s="164" customFormat="1" x14ac:dyDescent="0.2"/>
    <row r="262" s="164" customFormat="1" x14ac:dyDescent="0.2"/>
    <row r="263" s="164" customFormat="1" x14ac:dyDescent="0.2"/>
    <row r="264" s="164" customFormat="1" x14ac:dyDescent="0.2"/>
    <row r="265" s="164" customFormat="1" x14ac:dyDescent="0.2"/>
    <row r="266" s="164" customFormat="1" x14ac:dyDescent="0.2"/>
    <row r="267" s="164" customFormat="1" x14ac:dyDescent="0.2"/>
    <row r="268" s="164" customFormat="1" x14ac:dyDescent="0.2"/>
    <row r="269" s="164" customFormat="1" x14ac:dyDescent="0.2"/>
    <row r="270" s="164" customFormat="1" x14ac:dyDescent="0.2"/>
    <row r="271" s="164" customFormat="1" x14ac:dyDescent="0.2"/>
    <row r="272" s="164" customFormat="1" x14ac:dyDescent="0.2"/>
    <row r="273" s="164" customFormat="1" x14ac:dyDescent="0.2"/>
    <row r="274" s="164" customFormat="1" x14ac:dyDescent="0.2"/>
    <row r="275" s="164" customFormat="1" x14ac:dyDescent="0.2"/>
    <row r="276" s="164" customFormat="1" x14ac:dyDescent="0.2"/>
    <row r="277" s="164" customFormat="1" x14ac:dyDescent="0.2"/>
    <row r="278" s="164" customFormat="1" x14ac:dyDescent="0.2"/>
    <row r="279" s="164" customFormat="1" x14ac:dyDescent="0.2"/>
    <row r="280" s="164" customFormat="1" x14ac:dyDescent="0.2"/>
    <row r="281" s="164" customFormat="1" x14ac:dyDescent="0.2"/>
    <row r="282" s="164" customFormat="1" x14ac:dyDescent="0.2"/>
    <row r="283" s="164" customFormat="1" x14ac:dyDescent="0.2"/>
    <row r="284" s="164" customFormat="1" x14ac:dyDescent="0.2"/>
    <row r="285" s="164" customFormat="1" x14ac:dyDescent="0.2"/>
    <row r="286" s="164" customFormat="1" x14ac:dyDescent="0.2"/>
    <row r="287" s="164" customFormat="1" x14ac:dyDescent="0.2"/>
    <row r="288" s="164" customFormat="1" x14ac:dyDescent="0.2"/>
    <row r="289" s="164" customFormat="1" x14ac:dyDescent="0.2"/>
    <row r="290" s="164" customFormat="1" x14ac:dyDescent="0.2"/>
    <row r="291" s="164" customFormat="1" x14ac:dyDescent="0.2"/>
    <row r="292" s="164" customFormat="1" x14ac:dyDescent="0.2"/>
    <row r="293" s="164" customFormat="1" x14ac:dyDescent="0.2"/>
    <row r="294" s="164" customFormat="1" x14ac:dyDescent="0.2"/>
    <row r="295" s="164" customFormat="1" x14ac:dyDescent="0.2"/>
    <row r="296" s="164" customFormat="1" x14ac:dyDescent="0.2"/>
    <row r="297" s="164" customFormat="1" x14ac:dyDescent="0.2"/>
    <row r="298" s="164" customFormat="1" x14ac:dyDescent="0.2"/>
    <row r="299" s="164" customFormat="1" x14ac:dyDescent="0.2"/>
    <row r="300" s="164" customFormat="1" x14ac:dyDescent="0.2"/>
    <row r="301" s="164" customFormat="1" x14ac:dyDescent="0.2"/>
    <row r="302" s="164" customFormat="1" x14ac:dyDescent="0.2"/>
    <row r="303" s="164" customFormat="1" x14ac:dyDescent="0.2"/>
    <row r="304" s="164" customFormat="1" x14ac:dyDescent="0.2"/>
    <row r="305" s="164" customFormat="1" x14ac:dyDescent="0.2"/>
    <row r="306" s="164" customFormat="1" x14ac:dyDescent="0.2"/>
    <row r="307" s="164" customFormat="1" x14ac:dyDescent="0.2"/>
    <row r="308" s="164" customFormat="1" x14ac:dyDescent="0.2"/>
    <row r="309" s="164" customFormat="1" x14ac:dyDescent="0.2"/>
    <row r="310" s="164" customFormat="1" x14ac:dyDescent="0.2"/>
    <row r="311" s="164" customFormat="1" x14ac:dyDescent="0.2"/>
    <row r="312" s="164" customFormat="1" x14ac:dyDescent="0.2"/>
    <row r="313" s="164" customFormat="1" x14ac:dyDescent="0.2"/>
    <row r="314" s="164" customFormat="1" x14ac:dyDescent="0.2"/>
    <row r="315" s="164" customFormat="1" x14ac:dyDescent="0.2"/>
    <row r="316" s="164" customFormat="1" x14ac:dyDescent="0.2"/>
    <row r="317" s="164" customFormat="1" x14ac:dyDescent="0.2"/>
    <row r="318" s="164" customFormat="1" x14ac:dyDescent="0.2"/>
    <row r="319" s="164" customFormat="1" x14ac:dyDescent="0.2"/>
    <row r="320" s="164" customFormat="1" x14ac:dyDescent="0.2"/>
    <row r="321" s="164" customFormat="1" x14ac:dyDescent="0.2"/>
    <row r="322" s="164" customFormat="1" x14ac:dyDescent="0.2"/>
    <row r="323" s="164" customFormat="1" x14ac:dyDescent="0.2"/>
    <row r="324" s="164" customFormat="1" x14ac:dyDescent="0.2"/>
    <row r="325" s="164" customFormat="1" x14ac:dyDescent="0.2"/>
    <row r="326" s="164" customFormat="1" x14ac:dyDescent="0.2"/>
    <row r="327" s="164" customFormat="1" x14ac:dyDescent="0.2"/>
    <row r="328" s="164" customFormat="1" x14ac:dyDescent="0.2"/>
    <row r="329" s="164" customFormat="1" x14ac:dyDescent="0.2"/>
    <row r="330" s="164" customFormat="1" x14ac:dyDescent="0.2"/>
    <row r="331" s="164" customFormat="1" x14ac:dyDescent="0.2"/>
    <row r="332" s="164" customFormat="1" x14ac:dyDescent="0.2"/>
    <row r="333" s="164" customFormat="1" x14ac:dyDescent="0.2"/>
    <row r="334" s="164" customFormat="1" x14ac:dyDescent="0.2"/>
    <row r="335" s="164" customFormat="1" x14ac:dyDescent="0.2"/>
    <row r="336" s="164" customFormat="1" x14ac:dyDescent="0.2"/>
    <row r="337" s="164" customFormat="1" x14ac:dyDescent="0.2"/>
    <row r="338" s="164" customFormat="1" x14ac:dyDescent="0.2"/>
    <row r="339" s="164" customFormat="1" x14ac:dyDescent="0.2"/>
    <row r="340" s="164" customFormat="1" x14ac:dyDescent="0.2"/>
    <row r="341" s="164" customFormat="1" x14ac:dyDescent="0.2"/>
    <row r="342" s="164" customFormat="1" x14ac:dyDescent="0.2"/>
    <row r="343" s="164" customFormat="1" x14ac:dyDescent="0.2"/>
    <row r="344" s="164" customFormat="1" x14ac:dyDescent="0.2"/>
    <row r="345" s="164" customFormat="1" x14ac:dyDescent="0.2"/>
    <row r="346" s="164" customFormat="1" x14ac:dyDescent="0.2"/>
    <row r="347" s="164" customFormat="1" x14ac:dyDescent="0.2"/>
    <row r="348" s="164" customFormat="1" x14ac:dyDescent="0.2"/>
    <row r="349" s="164" customFormat="1" x14ac:dyDescent="0.2"/>
    <row r="350" s="164" customFormat="1" x14ac:dyDescent="0.2"/>
    <row r="351" s="164" customFormat="1" x14ac:dyDescent="0.2"/>
    <row r="352" s="164" customFormat="1" x14ac:dyDescent="0.2"/>
    <row r="353" s="164" customFormat="1" x14ac:dyDescent="0.2"/>
    <row r="354" s="164" customFormat="1" x14ac:dyDescent="0.2"/>
    <row r="355" s="164" customFormat="1" x14ac:dyDescent="0.2"/>
    <row r="356" s="164" customFormat="1" x14ac:dyDescent="0.2"/>
    <row r="357" s="164" customFormat="1" x14ac:dyDescent="0.2"/>
    <row r="358" s="164" customFormat="1" x14ac:dyDescent="0.2"/>
    <row r="359" s="164" customFormat="1" x14ac:dyDescent="0.2"/>
    <row r="360" s="164" customFormat="1" x14ac:dyDescent="0.2"/>
    <row r="361" s="164" customFormat="1" x14ac:dyDescent="0.2"/>
    <row r="362" s="164" customFormat="1" x14ac:dyDescent="0.2"/>
    <row r="363" s="164" customFormat="1" x14ac:dyDescent="0.2"/>
    <row r="364" s="164" customFormat="1" x14ac:dyDescent="0.2"/>
    <row r="365" s="164" customFormat="1" x14ac:dyDescent="0.2"/>
    <row r="366" s="164" customFormat="1" x14ac:dyDescent="0.2"/>
    <row r="367" s="164" customFormat="1" x14ac:dyDescent="0.2"/>
    <row r="368" s="164" customFormat="1" x14ac:dyDescent="0.2"/>
    <row r="369" s="164" customFormat="1" x14ac:dyDescent="0.2"/>
    <row r="370" s="164" customFormat="1" x14ac:dyDescent="0.2"/>
    <row r="371" s="164" customFormat="1" x14ac:dyDescent="0.2"/>
    <row r="372" s="164" customFormat="1" x14ac:dyDescent="0.2"/>
    <row r="373" s="164" customFormat="1" x14ac:dyDescent="0.2"/>
    <row r="374" s="164" customFormat="1" x14ac:dyDescent="0.2"/>
    <row r="375" s="164" customFormat="1" x14ac:dyDescent="0.2"/>
    <row r="376" s="164" customFormat="1" x14ac:dyDescent="0.2"/>
    <row r="377" s="164" customFormat="1" x14ac:dyDescent="0.2"/>
    <row r="378" s="164" customFormat="1" x14ac:dyDescent="0.2"/>
    <row r="379" s="164" customFormat="1" x14ac:dyDescent="0.2"/>
    <row r="380" s="164" customFormat="1" x14ac:dyDescent="0.2"/>
    <row r="381" s="164" customFormat="1" x14ac:dyDescent="0.2"/>
    <row r="382" s="164" customFormat="1" x14ac:dyDescent="0.2"/>
    <row r="383" s="164" customFormat="1" x14ac:dyDescent="0.2"/>
    <row r="384" s="164" customFormat="1" x14ac:dyDescent="0.2"/>
    <row r="385" s="164" customFormat="1" x14ac:dyDescent="0.2"/>
    <row r="386" s="164" customFormat="1" x14ac:dyDescent="0.2"/>
    <row r="387" s="164" customFormat="1" x14ac:dyDescent="0.2"/>
    <row r="388" s="164" customFormat="1" x14ac:dyDescent="0.2"/>
    <row r="389" s="164" customFormat="1" x14ac:dyDescent="0.2"/>
    <row r="390" s="164" customFormat="1" x14ac:dyDescent="0.2"/>
    <row r="391" s="164" customFormat="1" x14ac:dyDescent="0.2"/>
    <row r="392" s="164" customFormat="1" x14ac:dyDescent="0.2"/>
    <row r="393" s="164" customFormat="1" x14ac:dyDescent="0.2"/>
    <row r="394" s="164" customFormat="1" x14ac:dyDescent="0.2"/>
    <row r="395" s="164" customFormat="1" x14ac:dyDescent="0.2"/>
    <row r="396" s="164" customFormat="1" x14ac:dyDescent="0.2"/>
    <row r="397" s="164" customFormat="1" x14ac:dyDescent="0.2"/>
    <row r="398" s="164" customFormat="1" x14ac:dyDescent="0.2"/>
    <row r="399" s="164" customFormat="1" x14ac:dyDescent="0.2"/>
    <row r="400" s="164" customFormat="1" x14ac:dyDescent="0.2"/>
    <row r="401" s="164" customFormat="1" x14ac:dyDescent="0.2"/>
    <row r="402" s="164" customFormat="1" x14ac:dyDescent="0.2"/>
    <row r="403" s="164" customFormat="1" x14ac:dyDescent="0.2"/>
    <row r="404" s="164" customFormat="1" x14ac:dyDescent="0.2"/>
    <row r="405" s="164" customFormat="1" x14ac:dyDescent="0.2"/>
    <row r="406" s="164" customFormat="1" x14ac:dyDescent="0.2"/>
    <row r="407" s="164" customFormat="1" x14ac:dyDescent="0.2"/>
    <row r="408" s="164" customFormat="1" x14ac:dyDescent="0.2"/>
    <row r="409" s="164" customFormat="1" x14ac:dyDescent="0.2"/>
    <row r="410" s="164" customFormat="1" x14ac:dyDescent="0.2"/>
    <row r="411" s="164" customFormat="1" x14ac:dyDescent="0.2"/>
    <row r="412" s="164" customFormat="1" x14ac:dyDescent="0.2"/>
    <row r="413" s="164" customFormat="1" x14ac:dyDescent="0.2"/>
    <row r="414" s="164" customFormat="1" x14ac:dyDescent="0.2"/>
    <row r="415" s="164" customFormat="1" x14ac:dyDescent="0.2"/>
    <row r="416" s="164" customFormat="1" x14ac:dyDescent="0.2"/>
    <row r="417" s="164" customFormat="1" x14ac:dyDescent="0.2"/>
    <row r="418" s="164" customFormat="1" x14ac:dyDescent="0.2"/>
    <row r="419" s="164" customFormat="1" x14ac:dyDescent="0.2"/>
    <row r="420" s="164" customFormat="1" x14ac:dyDescent="0.2"/>
    <row r="421" s="164" customFormat="1" x14ac:dyDescent="0.2"/>
    <row r="422" s="164" customFormat="1" x14ac:dyDescent="0.2"/>
    <row r="423" s="164" customFormat="1" x14ac:dyDescent="0.2"/>
    <row r="424" s="164" customFormat="1" x14ac:dyDescent="0.2"/>
    <row r="425" s="164" customFormat="1" x14ac:dyDescent="0.2"/>
    <row r="426" s="164" customFormat="1" x14ac:dyDescent="0.2"/>
    <row r="427" s="164" customFormat="1" x14ac:dyDescent="0.2"/>
    <row r="428" s="164" customFormat="1" x14ac:dyDescent="0.2"/>
    <row r="429" s="164" customFormat="1" x14ac:dyDescent="0.2"/>
    <row r="430" s="164" customFormat="1" x14ac:dyDescent="0.2"/>
    <row r="431" s="164" customFormat="1" x14ac:dyDescent="0.2"/>
    <row r="432" s="164" customFormat="1" x14ac:dyDescent="0.2"/>
    <row r="433" s="164" customFormat="1" x14ac:dyDescent="0.2"/>
    <row r="434" s="164" customFormat="1" x14ac:dyDescent="0.2"/>
    <row r="435" s="164" customFormat="1" x14ac:dyDescent="0.2"/>
    <row r="436" s="164" customFormat="1" x14ac:dyDescent="0.2"/>
    <row r="437" s="164" customFormat="1" x14ac:dyDescent="0.2"/>
    <row r="438" s="164" customFormat="1" x14ac:dyDescent="0.2"/>
    <row r="439" s="164" customFormat="1" x14ac:dyDescent="0.2"/>
    <row r="440" s="164" customFormat="1" x14ac:dyDescent="0.2"/>
  </sheetData>
  <sheetProtection algorithmName="SHA-512" hashValue="PzNF3o4Kce/hKvVoeaxFhP8B50LmcM57WNDEyrRcI7MxMkBmimpiP5//8vJEvro3CPguR4i7U8px1J7oP5ul/g==" saltValue="oC2q/GjbsIB3ILfFT8urbQ==" spinCount="100000" sheet="1" objects="1" scenarios="1"/>
  <protectedRanges>
    <protectedRange sqref="C4 C16 G18" name="Rango1"/>
  </protectedRanges>
  <mergeCells count="1">
    <mergeCell ref="A1:L1"/>
  </mergeCells>
  <hyperlinks>
    <hyperlink ref="A1:L1" location="INICIO!E1" display="CONVERSIÓN DE TASAS "/>
  </hyperlinks>
  <pageMargins left="0.7" right="0.7" top="0.75" bottom="0.75" header="0.3" footer="0.3"/>
  <pageSetup orientation="landscape"/>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570"/>
  <sheetViews>
    <sheetView tabSelected="1" workbookViewId="0">
      <selection activeCell="K7" sqref="K7"/>
    </sheetView>
  </sheetViews>
  <sheetFormatPr baseColWidth="10" defaultColWidth="10.85546875" defaultRowHeight="14.25" x14ac:dyDescent="0.2"/>
  <cols>
    <col min="1" max="1" width="19.7109375" style="6" bestFit="1" customWidth="1"/>
    <col min="2" max="2" width="20.7109375" style="6" customWidth="1"/>
    <col min="3" max="3" width="6.28515625" style="6" customWidth="1"/>
    <col min="4" max="4" width="10.85546875" style="6"/>
    <col min="5" max="5" width="15.28515625" style="6" bestFit="1" customWidth="1"/>
    <col min="6" max="10" width="12" style="6" bestFit="1" customWidth="1"/>
    <col min="11" max="11" width="10.85546875" style="6"/>
    <col min="12" max="71" width="10.85546875" style="164"/>
    <col min="72" max="16384" width="10.85546875" style="6"/>
  </cols>
  <sheetData>
    <row r="1" spans="1:11" ht="31.5" x14ac:dyDescent="0.6">
      <c r="A1" s="154" t="s">
        <v>46</v>
      </c>
      <c r="B1" s="154"/>
      <c r="C1" s="154"/>
      <c r="D1" s="154"/>
      <c r="E1" s="154"/>
      <c r="F1" s="154"/>
      <c r="G1" s="154"/>
      <c r="H1" s="154"/>
      <c r="I1" s="154"/>
      <c r="J1" s="154"/>
      <c r="K1" s="154"/>
    </row>
    <row r="2" spans="1:11" ht="6.75" customHeight="1" x14ac:dyDescent="0.2">
      <c r="A2" s="105"/>
      <c r="B2" s="105"/>
      <c r="C2" s="105"/>
      <c r="D2" s="105"/>
      <c r="E2" s="105"/>
      <c r="F2" s="105"/>
      <c r="G2" s="105"/>
      <c r="H2" s="105"/>
      <c r="I2" s="105"/>
      <c r="J2" s="105"/>
      <c r="K2" s="105"/>
    </row>
    <row r="3" spans="1:11" ht="21" thickBot="1" x14ac:dyDescent="0.35">
      <c r="A3" s="155" t="s">
        <v>38</v>
      </c>
      <c r="B3" s="155"/>
      <c r="C3" s="93"/>
      <c r="D3" s="94"/>
      <c r="E3" s="94"/>
      <c r="F3" s="94"/>
      <c r="G3" s="94"/>
      <c r="H3" s="94"/>
      <c r="I3" s="94"/>
      <c r="J3" s="94"/>
      <c r="K3" s="94"/>
    </row>
    <row r="4" spans="1:11" ht="16.5" thickBot="1" x14ac:dyDescent="0.35">
      <c r="A4" s="99" t="s">
        <v>39</v>
      </c>
      <c r="B4" s="100">
        <v>10</v>
      </c>
      <c r="C4" s="95"/>
      <c r="D4" s="160">
        <f>+B8</f>
        <v>161.88071870682083</v>
      </c>
      <c r="E4" s="160"/>
      <c r="F4" s="104">
        <v>5</v>
      </c>
      <c r="G4" s="104">
        <v>10</v>
      </c>
      <c r="H4" s="104">
        <v>15</v>
      </c>
      <c r="I4" s="104">
        <v>20</v>
      </c>
      <c r="J4" s="104">
        <v>25</v>
      </c>
      <c r="K4" s="94"/>
    </row>
    <row r="5" spans="1:11" ht="15.75" thickBot="1" x14ac:dyDescent="0.3">
      <c r="A5" s="99" t="s">
        <v>40</v>
      </c>
      <c r="B5" s="101">
        <v>15000</v>
      </c>
      <c r="C5" s="96"/>
      <c r="D5" s="156" t="s">
        <v>41</v>
      </c>
      <c r="E5" s="108">
        <v>5000</v>
      </c>
      <c r="F5" s="107">
        <v>96.239499220111725</v>
      </c>
      <c r="G5" s="107">
        <v>53.960239568940274</v>
      </c>
      <c r="H5" s="107">
        <v>40.142619837185151</v>
      </c>
      <c r="I5" s="107">
        <v>33.434411329454711</v>
      </c>
      <c r="J5" s="107">
        <v>29.56352387467901</v>
      </c>
      <c r="K5" s="94"/>
    </row>
    <row r="6" spans="1:11" ht="15.75" thickBot="1" x14ac:dyDescent="0.3">
      <c r="A6" s="99" t="s">
        <v>45</v>
      </c>
      <c r="B6" s="102">
        <v>0.05</v>
      </c>
      <c r="C6" s="98"/>
      <c r="D6" s="156"/>
      <c r="E6" s="108">
        <v>10000</v>
      </c>
      <c r="F6" s="107">
        <v>192.47899844022345</v>
      </c>
      <c r="G6" s="107">
        <v>107.92047913788055</v>
      </c>
      <c r="H6" s="107">
        <v>80.285239674370303</v>
      </c>
      <c r="I6" s="107">
        <v>66.868822658909423</v>
      </c>
      <c r="J6" s="107">
        <v>59.12704774935802</v>
      </c>
      <c r="K6" s="94"/>
    </row>
    <row r="7" spans="1:11" ht="15.75" thickBot="1" x14ac:dyDescent="0.3">
      <c r="A7" s="99" t="s">
        <v>43</v>
      </c>
      <c r="B7" s="103">
        <f>PMT(B6,B4,-B5)</f>
        <v>1942.5686244818498</v>
      </c>
      <c r="C7" s="97"/>
      <c r="D7" s="156"/>
      <c r="E7" s="108">
        <v>15000</v>
      </c>
      <c r="F7" s="107">
        <v>288.71849766033512</v>
      </c>
      <c r="G7" s="107">
        <v>161.88071870682083</v>
      </c>
      <c r="H7" s="107">
        <v>120.42785951155547</v>
      </c>
      <c r="I7" s="107">
        <v>100.30323398836414</v>
      </c>
      <c r="J7" s="107">
        <v>88.690571624037034</v>
      </c>
      <c r="K7" s="94"/>
    </row>
    <row r="8" spans="1:11" ht="15.75" thickBot="1" x14ac:dyDescent="0.3">
      <c r="A8" s="99" t="s">
        <v>44</v>
      </c>
      <c r="B8" s="103">
        <f>+B7/12</f>
        <v>161.88071870682083</v>
      </c>
      <c r="C8" s="97"/>
      <c r="D8" s="156"/>
      <c r="E8" s="108">
        <v>20000</v>
      </c>
      <c r="F8" s="107">
        <v>384.9579968804469</v>
      </c>
      <c r="G8" s="107">
        <v>215.8409582757611</v>
      </c>
      <c r="H8" s="107">
        <v>160.57047934874061</v>
      </c>
      <c r="I8" s="107">
        <v>133.73764531781885</v>
      </c>
      <c r="J8" s="107">
        <v>118.25409549871604</v>
      </c>
      <c r="K8" s="94"/>
    </row>
    <row r="9" spans="1:11" ht="15" thickBot="1" x14ac:dyDescent="0.25">
      <c r="A9" s="94"/>
      <c r="B9" s="94"/>
      <c r="C9" s="94"/>
      <c r="D9" s="156"/>
      <c r="E9" s="108">
        <v>25000</v>
      </c>
      <c r="F9" s="107">
        <v>481.19749610055857</v>
      </c>
      <c r="G9" s="107">
        <v>269.80119784470139</v>
      </c>
      <c r="H9" s="107">
        <v>200.71309918592576</v>
      </c>
      <c r="I9" s="107">
        <v>167.17205664727356</v>
      </c>
      <c r="J9" s="107">
        <v>147.81761937339505</v>
      </c>
      <c r="K9" s="94"/>
    </row>
    <row r="10" spans="1:11" ht="15" thickBot="1" x14ac:dyDescent="0.25">
      <c r="A10" s="94"/>
      <c r="B10" s="94"/>
      <c r="C10" s="94"/>
      <c r="D10" s="156"/>
      <c r="E10" s="108">
        <v>30000</v>
      </c>
      <c r="F10" s="107">
        <v>577.43699532067023</v>
      </c>
      <c r="G10" s="107">
        <v>323.76143741364166</v>
      </c>
      <c r="H10" s="107">
        <v>240.85571902311094</v>
      </c>
      <c r="I10" s="107">
        <v>200.60646797672828</v>
      </c>
      <c r="J10" s="107">
        <v>177.38114324807407</v>
      </c>
      <c r="K10" s="94"/>
    </row>
    <row r="11" spans="1:11" x14ac:dyDescent="0.2">
      <c r="A11" s="94"/>
      <c r="B11" s="94"/>
      <c r="C11" s="94"/>
      <c r="D11" s="94"/>
      <c r="E11" s="94"/>
      <c r="F11" s="94"/>
      <c r="G11" s="94"/>
      <c r="H11" s="94"/>
      <c r="I11" s="94"/>
      <c r="J11" s="94"/>
      <c r="K11" s="94"/>
    </row>
    <row r="12" spans="1:11" ht="16.5" thickBot="1" x14ac:dyDescent="0.35">
      <c r="A12" s="94"/>
      <c r="B12" s="94"/>
      <c r="C12" s="94"/>
      <c r="D12" s="160">
        <f>+B8</f>
        <v>161.88071870682083</v>
      </c>
      <c r="E12" s="160"/>
      <c r="F12" s="104">
        <v>5</v>
      </c>
      <c r="G12" s="104">
        <v>10</v>
      </c>
      <c r="H12" s="104">
        <v>15</v>
      </c>
      <c r="I12" s="104">
        <v>20</v>
      </c>
      <c r="J12" s="104">
        <v>25</v>
      </c>
      <c r="K12" s="94"/>
    </row>
    <row r="13" spans="1:11" ht="15" thickBot="1" x14ac:dyDescent="0.25">
      <c r="A13" s="94"/>
      <c r="B13" s="94"/>
      <c r="C13" s="94"/>
      <c r="D13" s="157" t="s">
        <v>42</v>
      </c>
      <c r="E13" s="106">
        <v>0.05</v>
      </c>
      <c r="F13" s="107">
        <v>288.71849766033512</v>
      </c>
      <c r="G13" s="107">
        <v>161.88071870682083</v>
      </c>
      <c r="H13" s="107">
        <v>120.42785951155547</v>
      </c>
      <c r="I13" s="107">
        <v>100.30323398836414</v>
      </c>
      <c r="J13" s="107">
        <v>88.690571624037034</v>
      </c>
      <c r="K13" s="94"/>
    </row>
    <row r="14" spans="1:11" ht="15" thickBot="1" x14ac:dyDescent="0.25">
      <c r="A14" s="94"/>
      <c r="B14" s="94"/>
      <c r="C14" s="94"/>
      <c r="D14" s="158"/>
      <c r="E14" s="106">
        <v>0.06</v>
      </c>
      <c r="F14" s="107">
        <v>296.74550053898702</v>
      </c>
      <c r="G14" s="107">
        <v>169.8349477754798</v>
      </c>
      <c r="H14" s="107">
        <v>128.70345494414087</v>
      </c>
      <c r="I14" s="107">
        <v>108.98069622106431</v>
      </c>
      <c r="J14" s="107">
        <v>97.783397765342485</v>
      </c>
      <c r="K14" s="94"/>
    </row>
    <row r="15" spans="1:11" ht="15" thickBot="1" x14ac:dyDescent="0.25">
      <c r="A15" s="94"/>
      <c r="B15" s="94"/>
      <c r="C15" s="94"/>
      <c r="D15" s="158"/>
      <c r="E15" s="106">
        <v>0.08</v>
      </c>
      <c r="F15" s="107">
        <v>313.07056820854575</v>
      </c>
      <c r="G15" s="107">
        <v>186.28686087134426</v>
      </c>
      <c r="H15" s="107">
        <v>146.03693117002504</v>
      </c>
      <c r="I15" s="107">
        <v>127.31526102893828</v>
      </c>
      <c r="J15" s="107">
        <v>117.09847381496017</v>
      </c>
      <c r="K15" s="94"/>
    </row>
    <row r="16" spans="1:11" ht="15" thickBot="1" x14ac:dyDescent="0.25">
      <c r="A16" s="94"/>
      <c r="B16" s="94"/>
      <c r="C16" s="94"/>
      <c r="D16" s="158"/>
      <c r="E16" s="106">
        <v>0.1</v>
      </c>
      <c r="F16" s="107">
        <v>329.74685099343179</v>
      </c>
      <c r="G16" s="107">
        <v>203.43174360313949</v>
      </c>
      <c r="H16" s="107">
        <v>164.34222110921527</v>
      </c>
      <c r="I16" s="107">
        <v>146.82453096568224</v>
      </c>
      <c r="J16" s="107">
        <v>137.71009023752609</v>
      </c>
      <c r="K16" s="94"/>
    </row>
    <row r="17" spans="1:11" ht="15" thickBot="1" x14ac:dyDescent="0.25">
      <c r="A17" s="94"/>
      <c r="B17" s="94"/>
      <c r="C17" s="94"/>
      <c r="D17" s="158"/>
      <c r="E17" s="106">
        <v>0.12</v>
      </c>
      <c r="F17" s="107">
        <v>346.76216492631119</v>
      </c>
      <c r="G17" s="107">
        <v>221.23020519980514</v>
      </c>
      <c r="H17" s="107">
        <v>183.53029955793292</v>
      </c>
      <c r="I17" s="107">
        <v>167.34847504957582</v>
      </c>
      <c r="J17" s="107">
        <v>159.37496226188472</v>
      </c>
      <c r="K17" s="94"/>
    </row>
    <row r="18" spans="1:11" ht="15" thickBot="1" x14ac:dyDescent="0.25">
      <c r="A18" s="94"/>
      <c r="B18" s="94"/>
      <c r="C18" s="94"/>
      <c r="D18" s="158"/>
      <c r="E18" s="106">
        <v>0.15</v>
      </c>
      <c r="F18" s="107">
        <v>372.89444057691043</v>
      </c>
      <c r="G18" s="107">
        <v>249.06507814698102</v>
      </c>
      <c r="H18" s="107">
        <v>213.77131580787636</v>
      </c>
      <c r="I18" s="107">
        <v>199.70183800717984</v>
      </c>
      <c r="J18" s="107">
        <v>193.37425290025809</v>
      </c>
      <c r="K18" s="94"/>
    </row>
    <row r="19" spans="1:11" ht="15" thickBot="1" x14ac:dyDescent="0.25">
      <c r="A19" s="94"/>
      <c r="B19" s="94"/>
      <c r="C19" s="94"/>
      <c r="D19" s="158"/>
      <c r="E19" s="106">
        <v>0.16</v>
      </c>
      <c r="F19" s="107">
        <v>381.76172702233976</v>
      </c>
      <c r="G19" s="107">
        <v>258.62635383322339</v>
      </c>
      <c r="H19" s="107">
        <v>224.19690219827805</v>
      </c>
      <c r="I19" s="107">
        <v>210.83379047907749</v>
      </c>
      <c r="J19" s="107">
        <v>205.01576910558637</v>
      </c>
      <c r="K19" s="94"/>
    </row>
    <row r="20" spans="1:11" ht="15" thickBot="1" x14ac:dyDescent="0.25">
      <c r="A20" s="94"/>
      <c r="B20" s="94"/>
      <c r="C20" s="94"/>
      <c r="D20" s="158"/>
      <c r="E20" s="106">
        <v>0.18</v>
      </c>
      <c r="F20" s="107">
        <v>399.72230224348363</v>
      </c>
      <c r="G20" s="107">
        <v>278.14330165661056</v>
      </c>
      <c r="H20" s="107">
        <v>245.50347814958218</v>
      </c>
      <c r="I20" s="107">
        <v>233.52497650892118</v>
      </c>
      <c r="J20" s="107">
        <v>228.64853264120271</v>
      </c>
      <c r="K20" s="94"/>
    </row>
    <row r="21" spans="1:11" ht="15" thickBot="1" x14ac:dyDescent="0.25">
      <c r="A21" s="94"/>
      <c r="B21" s="94"/>
      <c r="C21" s="94"/>
      <c r="D21" s="159"/>
      <c r="E21" s="106">
        <v>0.2</v>
      </c>
      <c r="F21" s="107">
        <v>417.97462911201893</v>
      </c>
      <c r="G21" s="107">
        <v>298.15344610357391</v>
      </c>
      <c r="H21" s="107">
        <v>267.35264979688753</v>
      </c>
      <c r="I21" s="107">
        <v>256.69566336630345</v>
      </c>
      <c r="J21" s="107">
        <v>252.64841122756704</v>
      </c>
      <c r="K21" s="94"/>
    </row>
    <row r="22" spans="1:11" x14ac:dyDescent="0.2">
      <c r="A22" s="94"/>
      <c r="B22" s="94"/>
      <c r="C22" s="94"/>
      <c r="D22" s="94"/>
      <c r="E22" s="94"/>
      <c r="F22" s="94"/>
      <c r="G22" s="94"/>
      <c r="H22" s="94"/>
      <c r="I22" s="94"/>
      <c r="J22" s="94"/>
      <c r="K22" s="94"/>
    </row>
    <row r="23" spans="1:11" x14ac:dyDescent="0.2">
      <c r="A23" s="94"/>
      <c r="B23" s="94"/>
      <c r="C23" s="94"/>
      <c r="D23" s="94"/>
      <c r="E23" s="94"/>
      <c r="F23" s="94"/>
      <c r="G23" s="94"/>
      <c r="H23" s="94"/>
      <c r="I23" s="94"/>
      <c r="J23" s="94"/>
      <c r="K23" s="94"/>
    </row>
    <row r="24" spans="1:11" x14ac:dyDescent="0.2">
      <c r="A24" s="94"/>
      <c r="B24" s="94"/>
      <c r="C24" s="94"/>
      <c r="D24" s="94"/>
      <c r="E24" s="94"/>
      <c r="F24" s="94"/>
      <c r="G24" s="94"/>
      <c r="H24" s="94"/>
      <c r="I24" s="94"/>
      <c r="J24" s="94"/>
      <c r="K24" s="94"/>
    </row>
    <row r="25" spans="1:11" s="164" customFormat="1" x14ac:dyDescent="0.2"/>
    <row r="26" spans="1:11" s="164" customFormat="1" x14ac:dyDescent="0.2"/>
    <row r="27" spans="1:11" s="164" customFormat="1" x14ac:dyDescent="0.2"/>
    <row r="28" spans="1:11" s="164" customFormat="1" x14ac:dyDescent="0.2"/>
    <row r="29" spans="1:11" s="164" customFormat="1" x14ac:dyDescent="0.2"/>
    <row r="30" spans="1:11" s="164" customFormat="1" x14ac:dyDescent="0.2"/>
    <row r="31" spans="1:11" s="164" customFormat="1" x14ac:dyDescent="0.2"/>
    <row r="32" spans="1:11" s="164" customFormat="1" x14ac:dyDescent="0.2"/>
    <row r="33" s="164" customFormat="1" x14ac:dyDescent="0.2"/>
    <row r="34" s="164" customFormat="1" x14ac:dyDescent="0.2"/>
    <row r="35" s="164" customFormat="1" x14ac:dyDescent="0.2"/>
    <row r="36" s="164" customFormat="1" x14ac:dyDescent="0.2"/>
    <row r="37" s="164" customFormat="1" x14ac:dyDescent="0.2"/>
    <row r="38" s="164" customFormat="1" x14ac:dyDescent="0.2"/>
    <row r="39" s="164" customFormat="1" x14ac:dyDescent="0.2"/>
    <row r="40" s="164" customFormat="1" x14ac:dyDescent="0.2"/>
    <row r="41" s="164" customFormat="1" x14ac:dyDescent="0.2"/>
    <row r="42" s="164" customFormat="1" x14ac:dyDescent="0.2"/>
    <row r="43" s="164" customFormat="1" x14ac:dyDescent="0.2"/>
    <row r="44" s="164" customFormat="1" x14ac:dyDescent="0.2"/>
    <row r="45" s="164" customFormat="1" x14ac:dyDescent="0.2"/>
    <row r="46" s="164" customFormat="1" x14ac:dyDescent="0.2"/>
    <row r="47" s="164" customFormat="1" x14ac:dyDescent="0.2"/>
    <row r="48" s="164" customFormat="1" x14ac:dyDescent="0.2"/>
    <row r="49" s="164" customFormat="1" x14ac:dyDescent="0.2"/>
    <row r="50" s="164" customFormat="1" x14ac:dyDescent="0.2"/>
    <row r="51" s="164" customFormat="1" x14ac:dyDescent="0.2"/>
    <row r="52" s="164" customFormat="1" x14ac:dyDescent="0.2"/>
    <row r="53" s="164" customFormat="1" x14ac:dyDescent="0.2"/>
    <row r="54" s="164" customFormat="1" x14ac:dyDescent="0.2"/>
    <row r="55" s="164" customFormat="1" x14ac:dyDescent="0.2"/>
    <row r="56" s="164" customFormat="1" x14ac:dyDescent="0.2"/>
    <row r="57" s="164" customFormat="1" x14ac:dyDescent="0.2"/>
    <row r="58" s="164" customFormat="1" x14ac:dyDescent="0.2"/>
    <row r="59" s="164" customFormat="1" x14ac:dyDescent="0.2"/>
    <row r="60" s="164" customFormat="1" x14ac:dyDescent="0.2"/>
    <row r="61" s="164" customFormat="1" x14ac:dyDescent="0.2"/>
    <row r="62" s="164" customFormat="1" x14ac:dyDescent="0.2"/>
    <row r="63" s="164" customFormat="1" x14ac:dyDescent="0.2"/>
    <row r="64" s="164" customFormat="1" x14ac:dyDescent="0.2"/>
    <row r="65" s="164" customFormat="1" x14ac:dyDescent="0.2"/>
    <row r="66" s="164" customFormat="1" x14ac:dyDescent="0.2"/>
    <row r="67" s="164" customFormat="1" x14ac:dyDescent="0.2"/>
    <row r="68" s="164" customFormat="1" x14ac:dyDescent="0.2"/>
    <row r="69" s="164" customFormat="1" x14ac:dyDescent="0.2"/>
    <row r="70" s="164" customFormat="1" x14ac:dyDescent="0.2"/>
    <row r="71" s="164" customFormat="1" x14ac:dyDescent="0.2"/>
    <row r="72" s="164" customFormat="1" x14ac:dyDescent="0.2"/>
    <row r="73" s="164" customFormat="1" x14ac:dyDescent="0.2"/>
    <row r="74" s="164" customFormat="1" x14ac:dyDescent="0.2"/>
    <row r="75" s="164" customFormat="1" x14ac:dyDescent="0.2"/>
    <row r="76" s="164" customFormat="1" x14ac:dyDescent="0.2"/>
    <row r="77" s="164" customFormat="1" x14ac:dyDescent="0.2"/>
    <row r="78" s="164" customFormat="1" x14ac:dyDescent="0.2"/>
    <row r="79" s="164" customFormat="1" x14ac:dyDescent="0.2"/>
    <row r="80" s="164" customFormat="1" x14ac:dyDescent="0.2"/>
    <row r="81" s="164" customFormat="1" x14ac:dyDescent="0.2"/>
    <row r="82" s="164" customFormat="1" x14ac:dyDescent="0.2"/>
    <row r="83" s="164" customFormat="1" x14ac:dyDescent="0.2"/>
    <row r="84" s="164" customFormat="1" x14ac:dyDescent="0.2"/>
    <row r="85" s="164" customFormat="1" x14ac:dyDescent="0.2"/>
    <row r="86" s="164" customFormat="1" x14ac:dyDescent="0.2"/>
    <row r="87" s="164" customFormat="1" x14ac:dyDescent="0.2"/>
    <row r="88" s="164" customFormat="1" x14ac:dyDescent="0.2"/>
    <row r="89" s="164" customFormat="1" x14ac:dyDescent="0.2"/>
    <row r="90" s="164" customFormat="1" x14ac:dyDescent="0.2"/>
    <row r="91" s="164" customFormat="1" x14ac:dyDescent="0.2"/>
    <row r="92" s="164" customFormat="1" x14ac:dyDescent="0.2"/>
    <row r="93" s="164" customFormat="1" x14ac:dyDescent="0.2"/>
    <row r="94" s="164" customFormat="1" x14ac:dyDescent="0.2"/>
    <row r="95" s="164" customFormat="1" x14ac:dyDescent="0.2"/>
    <row r="96" s="164" customFormat="1" x14ac:dyDescent="0.2"/>
    <row r="97" s="164" customFormat="1" x14ac:dyDescent="0.2"/>
    <row r="98" s="164" customFormat="1" x14ac:dyDescent="0.2"/>
    <row r="99" s="164" customFormat="1" x14ac:dyDescent="0.2"/>
    <row r="100" s="164" customFormat="1" x14ac:dyDescent="0.2"/>
    <row r="101" s="164" customFormat="1" x14ac:dyDescent="0.2"/>
    <row r="102" s="164" customFormat="1" x14ac:dyDescent="0.2"/>
    <row r="103" s="164" customFormat="1" x14ac:dyDescent="0.2"/>
    <row r="104" s="164" customFormat="1" x14ac:dyDescent="0.2"/>
    <row r="105" s="164" customFormat="1" x14ac:dyDescent="0.2"/>
    <row r="106" s="164" customFormat="1" x14ac:dyDescent="0.2"/>
    <row r="107" s="164" customFormat="1" x14ac:dyDescent="0.2"/>
    <row r="108" s="164" customFormat="1" x14ac:dyDescent="0.2"/>
    <row r="109" s="164" customFormat="1" x14ac:dyDescent="0.2"/>
    <row r="110" s="164" customFormat="1" x14ac:dyDescent="0.2"/>
    <row r="111" s="164" customFormat="1" x14ac:dyDescent="0.2"/>
    <row r="112" s="164" customFormat="1" x14ac:dyDescent="0.2"/>
    <row r="113" s="164" customFormat="1" x14ac:dyDescent="0.2"/>
    <row r="114" s="164" customFormat="1" x14ac:dyDescent="0.2"/>
    <row r="115" s="164" customFormat="1" x14ac:dyDescent="0.2"/>
    <row r="116" s="164" customFormat="1" x14ac:dyDescent="0.2"/>
    <row r="117" s="164" customFormat="1" x14ac:dyDescent="0.2"/>
    <row r="118" s="164" customFormat="1" x14ac:dyDescent="0.2"/>
    <row r="119" s="164" customFormat="1" x14ac:dyDescent="0.2"/>
    <row r="120" s="164" customFormat="1" x14ac:dyDescent="0.2"/>
    <row r="121" s="164" customFormat="1" x14ac:dyDescent="0.2"/>
    <row r="122" s="164" customFormat="1" x14ac:dyDescent="0.2"/>
    <row r="123" s="164" customFormat="1" x14ac:dyDescent="0.2"/>
    <row r="124" s="164" customFormat="1" x14ac:dyDescent="0.2"/>
    <row r="125" s="164" customFormat="1" x14ac:dyDescent="0.2"/>
    <row r="126" s="164" customFormat="1" x14ac:dyDescent="0.2"/>
    <row r="127" s="164" customFormat="1" x14ac:dyDescent="0.2"/>
    <row r="128" s="164" customFormat="1" x14ac:dyDescent="0.2"/>
    <row r="129" s="164" customFormat="1" x14ac:dyDescent="0.2"/>
    <row r="130" s="164" customFormat="1" x14ac:dyDescent="0.2"/>
    <row r="131" s="164" customFormat="1" x14ac:dyDescent="0.2"/>
    <row r="132" s="164" customFormat="1" x14ac:dyDescent="0.2"/>
    <row r="133" s="164" customFormat="1" x14ac:dyDescent="0.2"/>
    <row r="134" s="164" customFormat="1" x14ac:dyDescent="0.2"/>
    <row r="135" s="164" customFormat="1" x14ac:dyDescent="0.2"/>
    <row r="136" s="164" customFormat="1" x14ac:dyDescent="0.2"/>
    <row r="137" s="164" customFormat="1" x14ac:dyDescent="0.2"/>
    <row r="138" s="164" customFormat="1" x14ac:dyDescent="0.2"/>
    <row r="139" s="164" customFormat="1" x14ac:dyDescent="0.2"/>
    <row r="140" s="164" customFormat="1" x14ac:dyDescent="0.2"/>
    <row r="141" s="164" customFormat="1" x14ac:dyDescent="0.2"/>
    <row r="142" s="164" customFormat="1" x14ac:dyDescent="0.2"/>
    <row r="143" s="164" customFormat="1" x14ac:dyDescent="0.2"/>
    <row r="144" s="164" customFormat="1" x14ac:dyDescent="0.2"/>
    <row r="145" s="164" customFormat="1" x14ac:dyDescent="0.2"/>
    <row r="146" s="164" customFormat="1" x14ac:dyDescent="0.2"/>
    <row r="147" s="164" customFormat="1" x14ac:dyDescent="0.2"/>
    <row r="148" s="164" customFormat="1" x14ac:dyDescent="0.2"/>
    <row r="149" s="164" customFormat="1" x14ac:dyDescent="0.2"/>
    <row r="150" s="164" customFormat="1" x14ac:dyDescent="0.2"/>
    <row r="151" s="164" customFormat="1" x14ac:dyDescent="0.2"/>
    <row r="152" s="164" customFormat="1" x14ac:dyDescent="0.2"/>
    <row r="153" s="164" customFormat="1" x14ac:dyDescent="0.2"/>
    <row r="154" s="164" customFormat="1" x14ac:dyDescent="0.2"/>
    <row r="155" s="164" customFormat="1" x14ac:dyDescent="0.2"/>
    <row r="156" s="164" customFormat="1" x14ac:dyDescent="0.2"/>
    <row r="157" s="164" customFormat="1" x14ac:dyDescent="0.2"/>
    <row r="158" s="164" customFormat="1" x14ac:dyDescent="0.2"/>
    <row r="159" s="164" customFormat="1" x14ac:dyDescent="0.2"/>
    <row r="160" s="164" customFormat="1" x14ac:dyDescent="0.2"/>
    <row r="161" s="164" customFormat="1" x14ac:dyDescent="0.2"/>
    <row r="162" s="164" customFormat="1" x14ac:dyDescent="0.2"/>
    <row r="163" s="164" customFormat="1" x14ac:dyDescent="0.2"/>
    <row r="164" s="164" customFormat="1" x14ac:dyDescent="0.2"/>
    <row r="165" s="164" customFormat="1" x14ac:dyDescent="0.2"/>
    <row r="166" s="164" customFormat="1" x14ac:dyDescent="0.2"/>
    <row r="167" s="164" customFormat="1" x14ac:dyDescent="0.2"/>
    <row r="168" s="164" customFormat="1" x14ac:dyDescent="0.2"/>
    <row r="169" s="164" customFormat="1" x14ac:dyDescent="0.2"/>
    <row r="170" s="164" customFormat="1" x14ac:dyDescent="0.2"/>
    <row r="171" s="164" customFormat="1" x14ac:dyDescent="0.2"/>
    <row r="172" s="164" customFormat="1" x14ac:dyDescent="0.2"/>
    <row r="173" s="164" customFormat="1" x14ac:dyDescent="0.2"/>
    <row r="174" s="164" customFormat="1" x14ac:dyDescent="0.2"/>
    <row r="175" s="164" customFormat="1" x14ac:dyDescent="0.2"/>
    <row r="176" s="164" customFormat="1" x14ac:dyDescent="0.2"/>
    <row r="177" s="164" customFormat="1" x14ac:dyDescent="0.2"/>
    <row r="178" s="164" customFormat="1" x14ac:dyDescent="0.2"/>
    <row r="179" s="164" customFormat="1" x14ac:dyDescent="0.2"/>
    <row r="180" s="164" customFormat="1" x14ac:dyDescent="0.2"/>
    <row r="181" s="164" customFormat="1" x14ac:dyDescent="0.2"/>
    <row r="182" s="164" customFormat="1" x14ac:dyDescent="0.2"/>
    <row r="183" s="164" customFormat="1" x14ac:dyDescent="0.2"/>
    <row r="184" s="164" customFormat="1" x14ac:dyDescent="0.2"/>
    <row r="185" s="164" customFormat="1" x14ac:dyDescent="0.2"/>
    <row r="186" s="164" customFormat="1" x14ac:dyDescent="0.2"/>
    <row r="187" s="164" customFormat="1" x14ac:dyDescent="0.2"/>
    <row r="188" s="164" customFormat="1" x14ac:dyDescent="0.2"/>
    <row r="189" s="164" customFormat="1" x14ac:dyDescent="0.2"/>
    <row r="190" s="164" customFormat="1" x14ac:dyDescent="0.2"/>
    <row r="191" s="164" customFormat="1" x14ac:dyDescent="0.2"/>
    <row r="192" s="164" customFormat="1" x14ac:dyDescent="0.2"/>
    <row r="193" s="164" customFormat="1" x14ac:dyDescent="0.2"/>
    <row r="194" s="164" customFormat="1" x14ac:dyDescent="0.2"/>
    <row r="195" s="164" customFormat="1" x14ac:dyDescent="0.2"/>
    <row r="196" s="164" customFormat="1" x14ac:dyDescent="0.2"/>
    <row r="197" s="164" customFormat="1" x14ac:dyDescent="0.2"/>
    <row r="198" s="164" customFormat="1" x14ac:dyDescent="0.2"/>
    <row r="199" s="164" customFormat="1" x14ac:dyDescent="0.2"/>
    <row r="200" s="164" customFormat="1" x14ac:dyDescent="0.2"/>
    <row r="201" s="164" customFormat="1" x14ac:dyDescent="0.2"/>
    <row r="202" s="164" customFormat="1" x14ac:dyDescent="0.2"/>
    <row r="203" s="164" customFormat="1" x14ac:dyDescent="0.2"/>
    <row r="204" s="164" customFormat="1" x14ac:dyDescent="0.2"/>
    <row r="205" s="164" customFormat="1" x14ac:dyDescent="0.2"/>
    <row r="206" s="164" customFormat="1" x14ac:dyDescent="0.2"/>
    <row r="207" s="164" customFormat="1" x14ac:dyDescent="0.2"/>
    <row r="208" s="164" customFormat="1" x14ac:dyDescent="0.2"/>
    <row r="209" s="164" customFormat="1" x14ac:dyDescent="0.2"/>
    <row r="210" s="164" customFormat="1" x14ac:dyDescent="0.2"/>
    <row r="211" s="164" customFormat="1" x14ac:dyDescent="0.2"/>
    <row r="212" s="164" customFormat="1" x14ac:dyDescent="0.2"/>
    <row r="213" s="164" customFormat="1" x14ac:dyDescent="0.2"/>
    <row r="214" s="164" customFormat="1" x14ac:dyDescent="0.2"/>
    <row r="215" s="164" customFormat="1" x14ac:dyDescent="0.2"/>
    <row r="216" s="164" customFormat="1" x14ac:dyDescent="0.2"/>
    <row r="217" s="164" customFormat="1" x14ac:dyDescent="0.2"/>
    <row r="218" s="164" customFormat="1" x14ac:dyDescent="0.2"/>
    <row r="219" s="164" customFormat="1" x14ac:dyDescent="0.2"/>
    <row r="220" s="164" customFormat="1" x14ac:dyDescent="0.2"/>
    <row r="221" s="164" customFormat="1" x14ac:dyDescent="0.2"/>
    <row r="222" s="164" customFormat="1" x14ac:dyDescent="0.2"/>
    <row r="223" s="164" customFormat="1" x14ac:dyDescent="0.2"/>
    <row r="224" s="164" customFormat="1" x14ac:dyDescent="0.2"/>
    <row r="225" s="164" customFormat="1" x14ac:dyDescent="0.2"/>
    <row r="226" s="164" customFormat="1" x14ac:dyDescent="0.2"/>
    <row r="227" s="164" customFormat="1" x14ac:dyDescent="0.2"/>
    <row r="228" s="164" customFormat="1" x14ac:dyDescent="0.2"/>
    <row r="229" s="164" customFormat="1" x14ac:dyDescent="0.2"/>
    <row r="230" s="164" customFormat="1" x14ac:dyDescent="0.2"/>
    <row r="231" s="164" customFormat="1" x14ac:dyDescent="0.2"/>
    <row r="232" s="164" customFormat="1" x14ac:dyDescent="0.2"/>
    <row r="233" s="164" customFormat="1" x14ac:dyDescent="0.2"/>
    <row r="234" s="164" customFormat="1" x14ac:dyDescent="0.2"/>
    <row r="235" s="164" customFormat="1" x14ac:dyDescent="0.2"/>
    <row r="236" s="164" customFormat="1" x14ac:dyDescent="0.2"/>
    <row r="237" s="164" customFormat="1" x14ac:dyDescent="0.2"/>
    <row r="238" s="164" customFormat="1" x14ac:dyDescent="0.2"/>
    <row r="239" s="164" customFormat="1" x14ac:dyDescent="0.2"/>
    <row r="240" s="164" customFormat="1" x14ac:dyDescent="0.2"/>
    <row r="241" s="164" customFormat="1" x14ac:dyDescent="0.2"/>
    <row r="242" s="164" customFormat="1" x14ac:dyDescent="0.2"/>
    <row r="243" s="164" customFormat="1" x14ac:dyDescent="0.2"/>
    <row r="244" s="164" customFormat="1" x14ac:dyDescent="0.2"/>
    <row r="245" s="164" customFormat="1" x14ac:dyDescent="0.2"/>
    <row r="246" s="164" customFormat="1" x14ac:dyDescent="0.2"/>
    <row r="247" s="164" customFormat="1" x14ac:dyDescent="0.2"/>
    <row r="248" s="164" customFormat="1" x14ac:dyDescent="0.2"/>
    <row r="249" s="164" customFormat="1" x14ac:dyDescent="0.2"/>
    <row r="250" s="164" customFormat="1" x14ac:dyDescent="0.2"/>
    <row r="251" s="164" customFormat="1" x14ac:dyDescent="0.2"/>
    <row r="252" s="164" customFormat="1" x14ac:dyDescent="0.2"/>
    <row r="253" s="164" customFormat="1" x14ac:dyDescent="0.2"/>
    <row r="254" s="164" customFormat="1" x14ac:dyDescent="0.2"/>
    <row r="255" s="164" customFormat="1" x14ac:dyDescent="0.2"/>
    <row r="256" s="164" customFormat="1" x14ac:dyDescent="0.2"/>
    <row r="257" s="164" customFormat="1" x14ac:dyDescent="0.2"/>
    <row r="258" s="164" customFormat="1" x14ac:dyDescent="0.2"/>
    <row r="259" s="164" customFormat="1" x14ac:dyDescent="0.2"/>
    <row r="260" s="164" customFormat="1" x14ac:dyDescent="0.2"/>
    <row r="261" s="164" customFormat="1" x14ac:dyDescent="0.2"/>
    <row r="262" s="164" customFormat="1" x14ac:dyDescent="0.2"/>
    <row r="263" s="164" customFormat="1" x14ac:dyDescent="0.2"/>
    <row r="264" s="164" customFormat="1" x14ac:dyDescent="0.2"/>
    <row r="265" s="164" customFormat="1" x14ac:dyDescent="0.2"/>
    <row r="266" s="164" customFormat="1" x14ac:dyDescent="0.2"/>
    <row r="267" s="164" customFormat="1" x14ac:dyDescent="0.2"/>
    <row r="268" s="164" customFormat="1" x14ac:dyDescent="0.2"/>
    <row r="269" s="164" customFormat="1" x14ac:dyDescent="0.2"/>
    <row r="270" s="164" customFormat="1" x14ac:dyDescent="0.2"/>
    <row r="271" s="164" customFormat="1" x14ac:dyDescent="0.2"/>
    <row r="272" s="164" customFormat="1" x14ac:dyDescent="0.2"/>
    <row r="273" s="164" customFormat="1" x14ac:dyDescent="0.2"/>
    <row r="274" s="164" customFormat="1" x14ac:dyDescent="0.2"/>
    <row r="275" s="164" customFormat="1" x14ac:dyDescent="0.2"/>
    <row r="276" s="164" customFormat="1" x14ac:dyDescent="0.2"/>
    <row r="277" s="164" customFormat="1" x14ac:dyDescent="0.2"/>
    <row r="278" s="164" customFormat="1" x14ac:dyDescent="0.2"/>
    <row r="279" s="164" customFormat="1" x14ac:dyDescent="0.2"/>
    <row r="280" s="164" customFormat="1" x14ac:dyDescent="0.2"/>
    <row r="281" s="164" customFormat="1" x14ac:dyDescent="0.2"/>
    <row r="282" s="164" customFormat="1" x14ac:dyDescent="0.2"/>
    <row r="283" s="164" customFormat="1" x14ac:dyDescent="0.2"/>
    <row r="284" s="164" customFormat="1" x14ac:dyDescent="0.2"/>
    <row r="285" s="164" customFormat="1" x14ac:dyDescent="0.2"/>
    <row r="286" s="164" customFormat="1" x14ac:dyDescent="0.2"/>
    <row r="287" s="164" customFormat="1" x14ac:dyDescent="0.2"/>
    <row r="288" s="164" customFormat="1" x14ac:dyDescent="0.2"/>
    <row r="289" s="164" customFormat="1" x14ac:dyDescent="0.2"/>
    <row r="290" s="164" customFormat="1" x14ac:dyDescent="0.2"/>
    <row r="291" s="164" customFormat="1" x14ac:dyDescent="0.2"/>
    <row r="292" s="164" customFormat="1" x14ac:dyDescent="0.2"/>
    <row r="293" s="164" customFormat="1" x14ac:dyDescent="0.2"/>
    <row r="294" s="164" customFormat="1" x14ac:dyDescent="0.2"/>
    <row r="295" s="164" customFormat="1" x14ac:dyDescent="0.2"/>
    <row r="296" s="164" customFormat="1" x14ac:dyDescent="0.2"/>
    <row r="297" s="164" customFormat="1" x14ac:dyDescent="0.2"/>
    <row r="298" s="164" customFormat="1" x14ac:dyDescent="0.2"/>
    <row r="299" s="164" customFormat="1" x14ac:dyDescent="0.2"/>
    <row r="300" s="164" customFormat="1" x14ac:dyDescent="0.2"/>
    <row r="301" s="164" customFormat="1" x14ac:dyDescent="0.2"/>
    <row r="302" s="164" customFormat="1" x14ac:dyDescent="0.2"/>
    <row r="303" s="164" customFormat="1" x14ac:dyDescent="0.2"/>
    <row r="304" s="164" customFormat="1" x14ac:dyDescent="0.2"/>
    <row r="305" s="164" customFormat="1" x14ac:dyDescent="0.2"/>
    <row r="306" s="164" customFormat="1" x14ac:dyDescent="0.2"/>
    <row r="307" s="164" customFormat="1" x14ac:dyDescent="0.2"/>
    <row r="308" s="164" customFormat="1" x14ac:dyDescent="0.2"/>
    <row r="309" s="164" customFormat="1" x14ac:dyDescent="0.2"/>
    <row r="310" s="164" customFormat="1" x14ac:dyDescent="0.2"/>
    <row r="311" s="164" customFormat="1" x14ac:dyDescent="0.2"/>
    <row r="312" s="164" customFormat="1" x14ac:dyDescent="0.2"/>
    <row r="313" s="164" customFormat="1" x14ac:dyDescent="0.2"/>
    <row r="314" s="164" customFormat="1" x14ac:dyDescent="0.2"/>
    <row r="315" s="164" customFormat="1" x14ac:dyDescent="0.2"/>
    <row r="316" s="164" customFormat="1" x14ac:dyDescent="0.2"/>
    <row r="317" s="164" customFormat="1" x14ac:dyDescent="0.2"/>
    <row r="318" s="164" customFormat="1" x14ac:dyDescent="0.2"/>
    <row r="319" s="164" customFormat="1" x14ac:dyDescent="0.2"/>
    <row r="320" s="164" customFormat="1" x14ac:dyDescent="0.2"/>
    <row r="321" s="164" customFormat="1" x14ac:dyDescent="0.2"/>
    <row r="322" s="164" customFormat="1" x14ac:dyDescent="0.2"/>
    <row r="323" s="164" customFormat="1" x14ac:dyDescent="0.2"/>
    <row r="324" s="164" customFormat="1" x14ac:dyDescent="0.2"/>
    <row r="325" s="164" customFormat="1" x14ac:dyDescent="0.2"/>
    <row r="326" s="164" customFormat="1" x14ac:dyDescent="0.2"/>
    <row r="327" s="164" customFormat="1" x14ac:dyDescent="0.2"/>
    <row r="328" s="164" customFormat="1" x14ac:dyDescent="0.2"/>
    <row r="329" s="164" customFormat="1" x14ac:dyDescent="0.2"/>
    <row r="330" s="164" customFormat="1" x14ac:dyDescent="0.2"/>
    <row r="331" s="164" customFormat="1" x14ac:dyDescent="0.2"/>
    <row r="332" s="164" customFormat="1" x14ac:dyDescent="0.2"/>
    <row r="333" s="164" customFormat="1" x14ac:dyDescent="0.2"/>
    <row r="334" s="164" customFormat="1" x14ac:dyDescent="0.2"/>
    <row r="335" s="164" customFormat="1" x14ac:dyDescent="0.2"/>
    <row r="336" s="164" customFormat="1" x14ac:dyDescent="0.2"/>
    <row r="337" s="164" customFormat="1" x14ac:dyDescent="0.2"/>
    <row r="338" s="164" customFormat="1" x14ac:dyDescent="0.2"/>
    <row r="339" s="164" customFormat="1" x14ac:dyDescent="0.2"/>
    <row r="340" s="164" customFormat="1" x14ac:dyDescent="0.2"/>
    <row r="341" s="164" customFormat="1" x14ac:dyDescent="0.2"/>
    <row r="342" s="164" customFormat="1" x14ac:dyDescent="0.2"/>
    <row r="343" s="164" customFormat="1" x14ac:dyDescent="0.2"/>
    <row r="344" s="164" customFormat="1" x14ac:dyDescent="0.2"/>
    <row r="345" s="164" customFormat="1" x14ac:dyDescent="0.2"/>
    <row r="346" s="164" customFormat="1" x14ac:dyDescent="0.2"/>
    <row r="347" s="164" customFormat="1" x14ac:dyDescent="0.2"/>
    <row r="348" s="164" customFormat="1" x14ac:dyDescent="0.2"/>
    <row r="349" s="164" customFormat="1" x14ac:dyDescent="0.2"/>
    <row r="350" s="164" customFormat="1" x14ac:dyDescent="0.2"/>
    <row r="351" s="164" customFormat="1" x14ac:dyDescent="0.2"/>
    <row r="352" s="164" customFormat="1" x14ac:dyDescent="0.2"/>
    <row r="353" s="164" customFormat="1" x14ac:dyDescent="0.2"/>
    <row r="354" s="164" customFormat="1" x14ac:dyDescent="0.2"/>
    <row r="355" s="164" customFormat="1" x14ac:dyDescent="0.2"/>
    <row r="356" s="164" customFormat="1" x14ac:dyDescent="0.2"/>
    <row r="357" s="164" customFormat="1" x14ac:dyDescent="0.2"/>
    <row r="358" s="164" customFormat="1" x14ac:dyDescent="0.2"/>
    <row r="359" s="164" customFormat="1" x14ac:dyDescent="0.2"/>
    <row r="360" s="164" customFormat="1" x14ac:dyDescent="0.2"/>
    <row r="361" s="164" customFormat="1" x14ac:dyDescent="0.2"/>
    <row r="362" s="164" customFormat="1" x14ac:dyDescent="0.2"/>
    <row r="363" s="164" customFormat="1" x14ac:dyDescent="0.2"/>
    <row r="364" s="164" customFormat="1" x14ac:dyDescent="0.2"/>
    <row r="365" s="164" customFormat="1" x14ac:dyDescent="0.2"/>
    <row r="366" s="164" customFormat="1" x14ac:dyDescent="0.2"/>
    <row r="367" s="164" customFormat="1" x14ac:dyDescent="0.2"/>
    <row r="368" s="164" customFormat="1" x14ac:dyDescent="0.2"/>
    <row r="369" s="164" customFormat="1" x14ac:dyDescent="0.2"/>
    <row r="370" s="164" customFormat="1" x14ac:dyDescent="0.2"/>
    <row r="371" s="164" customFormat="1" x14ac:dyDescent="0.2"/>
    <row r="372" s="164" customFormat="1" x14ac:dyDescent="0.2"/>
    <row r="373" s="164" customFormat="1" x14ac:dyDescent="0.2"/>
    <row r="374" s="164" customFormat="1" x14ac:dyDescent="0.2"/>
    <row r="375" s="164" customFormat="1" x14ac:dyDescent="0.2"/>
    <row r="376" s="164" customFormat="1" x14ac:dyDescent="0.2"/>
    <row r="377" s="164" customFormat="1" x14ac:dyDescent="0.2"/>
    <row r="378" s="164" customFormat="1" x14ac:dyDescent="0.2"/>
    <row r="379" s="164" customFormat="1" x14ac:dyDescent="0.2"/>
    <row r="380" s="164" customFormat="1" x14ac:dyDescent="0.2"/>
    <row r="381" s="164" customFormat="1" x14ac:dyDescent="0.2"/>
    <row r="382" s="164" customFormat="1" x14ac:dyDescent="0.2"/>
    <row r="383" s="164" customFormat="1" x14ac:dyDescent="0.2"/>
    <row r="384" s="164" customFormat="1" x14ac:dyDescent="0.2"/>
    <row r="385" s="164" customFormat="1" x14ac:dyDescent="0.2"/>
    <row r="386" s="164" customFormat="1" x14ac:dyDescent="0.2"/>
    <row r="387" s="164" customFormat="1" x14ac:dyDescent="0.2"/>
    <row r="388" s="164" customFormat="1" x14ac:dyDescent="0.2"/>
    <row r="389" s="164" customFormat="1" x14ac:dyDescent="0.2"/>
    <row r="390" s="164" customFormat="1" x14ac:dyDescent="0.2"/>
    <row r="391" s="164" customFormat="1" x14ac:dyDescent="0.2"/>
    <row r="392" s="164" customFormat="1" x14ac:dyDescent="0.2"/>
    <row r="393" s="164" customFormat="1" x14ac:dyDescent="0.2"/>
    <row r="394" s="164" customFormat="1" x14ac:dyDescent="0.2"/>
    <row r="395" s="164" customFormat="1" x14ac:dyDescent="0.2"/>
    <row r="396" s="164" customFormat="1" x14ac:dyDescent="0.2"/>
    <row r="397" s="164" customFormat="1" x14ac:dyDescent="0.2"/>
    <row r="398" s="164" customFormat="1" x14ac:dyDescent="0.2"/>
    <row r="399" s="164" customFormat="1" x14ac:dyDescent="0.2"/>
    <row r="400" s="164" customFormat="1" x14ac:dyDescent="0.2"/>
    <row r="401" s="164" customFormat="1" x14ac:dyDescent="0.2"/>
    <row r="402" s="164" customFormat="1" x14ac:dyDescent="0.2"/>
    <row r="403" s="164" customFormat="1" x14ac:dyDescent="0.2"/>
    <row r="404" s="164" customFormat="1" x14ac:dyDescent="0.2"/>
    <row r="405" s="164" customFormat="1" x14ac:dyDescent="0.2"/>
    <row r="406" s="164" customFormat="1" x14ac:dyDescent="0.2"/>
    <row r="407" s="164" customFormat="1" x14ac:dyDescent="0.2"/>
    <row r="408" s="164" customFormat="1" x14ac:dyDescent="0.2"/>
    <row r="409" s="164" customFormat="1" x14ac:dyDescent="0.2"/>
    <row r="410" s="164" customFormat="1" x14ac:dyDescent="0.2"/>
    <row r="411" s="164" customFormat="1" x14ac:dyDescent="0.2"/>
    <row r="412" s="164" customFormat="1" x14ac:dyDescent="0.2"/>
    <row r="413" s="164" customFormat="1" x14ac:dyDescent="0.2"/>
    <row r="414" s="164" customFormat="1" x14ac:dyDescent="0.2"/>
    <row r="415" s="164" customFormat="1" x14ac:dyDescent="0.2"/>
    <row r="416" s="164" customFormat="1" x14ac:dyDescent="0.2"/>
    <row r="417" s="164" customFormat="1" x14ac:dyDescent="0.2"/>
    <row r="418" s="164" customFormat="1" x14ac:dyDescent="0.2"/>
    <row r="419" s="164" customFormat="1" x14ac:dyDescent="0.2"/>
    <row r="420" s="164" customFormat="1" x14ac:dyDescent="0.2"/>
    <row r="421" s="164" customFormat="1" x14ac:dyDescent="0.2"/>
    <row r="422" s="164" customFormat="1" x14ac:dyDescent="0.2"/>
    <row r="423" s="164" customFormat="1" x14ac:dyDescent="0.2"/>
    <row r="424" s="164" customFormat="1" x14ac:dyDescent="0.2"/>
    <row r="425" s="164" customFormat="1" x14ac:dyDescent="0.2"/>
    <row r="426" s="164" customFormat="1" x14ac:dyDescent="0.2"/>
    <row r="427" s="164" customFormat="1" x14ac:dyDescent="0.2"/>
    <row r="428" s="164" customFormat="1" x14ac:dyDescent="0.2"/>
    <row r="429" s="164" customFormat="1" x14ac:dyDescent="0.2"/>
    <row r="430" s="164" customFormat="1" x14ac:dyDescent="0.2"/>
    <row r="431" s="164" customFormat="1" x14ac:dyDescent="0.2"/>
    <row r="432" s="164" customFormat="1" x14ac:dyDescent="0.2"/>
    <row r="433" s="164" customFormat="1" x14ac:dyDescent="0.2"/>
    <row r="434" s="164" customFormat="1" x14ac:dyDescent="0.2"/>
    <row r="435" s="164" customFormat="1" x14ac:dyDescent="0.2"/>
    <row r="436" s="164" customFormat="1" x14ac:dyDescent="0.2"/>
    <row r="437" s="164" customFormat="1" x14ac:dyDescent="0.2"/>
    <row r="438" s="164" customFormat="1" x14ac:dyDescent="0.2"/>
    <row r="439" s="164" customFormat="1" x14ac:dyDescent="0.2"/>
    <row r="440" s="164" customFormat="1" x14ac:dyDescent="0.2"/>
    <row r="441" s="164" customFormat="1" x14ac:dyDescent="0.2"/>
    <row r="442" s="164" customFormat="1" x14ac:dyDescent="0.2"/>
    <row r="443" s="164" customFormat="1" x14ac:dyDescent="0.2"/>
    <row r="444" s="164" customFormat="1" x14ac:dyDescent="0.2"/>
    <row r="445" s="164" customFormat="1" x14ac:dyDescent="0.2"/>
    <row r="446" s="164" customFormat="1" x14ac:dyDescent="0.2"/>
    <row r="447" s="164" customFormat="1" x14ac:dyDescent="0.2"/>
    <row r="448" s="164" customFormat="1" x14ac:dyDescent="0.2"/>
    <row r="449" s="164" customFormat="1" x14ac:dyDescent="0.2"/>
    <row r="450" s="164" customFormat="1" x14ac:dyDescent="0.2"/>
    <row r="451" s="164" customFormat="1" x14ac:dyDescent="0.2"/>
    <row r="452" s="164" customFormat="1" x14ac:dyDescent="0.2"/>
    <row r="453" s="164" customFormat="1" x14ac:dyDescent="0.2"/>
    <row r="454" s="164" customFormat="1" x14ac:dyDescent="0.2"/>
    <row r="455" s="164" customFormat="1" x14ac:dyDescent="0.2"/>
    <row r="456" s="164" customFormat="1" x14ac:dyDescent="0.2"/>
    <row r="457" s="164" customFormat="1" x14ac:dyDescent="0.2"/>
    <row r="458" s="164" customFormat="1" x14ac:dyDescent="0.2"/>
    <row r="459" s="164" customFormat="1" x14ac:dyDescent="0.2"/>
    <row r="460" s="164" customFormat="1" x14ac:dyDescent="0.2"/>
    <row r="461" s="164" customFormat="1" x14ac:dyDescent="0.2"/>
    <row r="462" s="164" customFormat="1" x14ac:dyDescent="0.2"/>
    <row r="463" s="164" customFormat="1" x14ac:dyDescent="0.2"/>
    <row r="464" s="164" customFormat="1" x14ac:dyDescent="0.2"/>
    <row r="465" s="164" customFormat="1" x14ac:dyDescent="0.2"/>
    <row r="466" s="164" customFormat="1" x14ac:dyDescent="0.2"/>
    <row r="467" s="164" customFormat="1" x14ac:dyDescent="0.2"/>
    <row r="468" s="164" customFormat="1" x14ac:dyDescent="0.2"/>
    <row r="469" s="164" customFormat="1" x14ac:dyDescent="0.2"/>
    <row r="470" s="164" customFormat="1" x14ac:dyDescent="0.2"/>
    <row r="471" s="164" customFormat="1" x14ac:dyDescent="0.2"/>
    <row r="472" s="164" customFormat="1" x14ac:dyDescent="0.2"/>
    <row r="473" s="164" customFormat="1" x14ac:dyDescent="0.2"/>
    <row r="474" s="164" customFormat="1" x14ac:dyDescent="0.2"/>
    <row r="475" s="164" customFormat="1" x14ac:dyDescent="0.2"/>
    <row r="476" s="164" customFormat="1" x14ac:dyDescent="0.2"/>
    <row r="477" s="164" customFormat="1" x14ac:dyDescent="0.2"/>
    <row r="478" s="164" customFormat="1" x14ac:dyDescent="0.2"/>
    <row r="479" s="164" customFormat="1" x14ac:dyDescent="0.2"/>
    <row r="480" s="164" customFormat="1" x14ac:dyDescent="0.2"/>
    <row r="481" s="164" customFormat="1" x14ac:dyDescent="0.2"/>
    <row r="482" s="164" customFormat="1" x14ac:dyDescent="0.2"/>
    <row r="483" s="164" customFormat="1" x14ac:dyDescent="0.2"/>
    <row r="484" s="164" customFormat="1" x14ac:dyDescent="0.2"/>
    <row r="485" s="164" customFormat="1" x14ac:dyDescent="0.2"/>
    <row r="486" s="164" customFormat="1" x14ac:dyDescent="0.2"/>
    <row r="487" s="164" customFormat="1" x14ac:dyDescent="0.2"/>
    <row r="488" s="164" customFormat="1" x14ac:dyDescent="0.2"/>
    <row r="489" s="164" customFormat="1" x14ac:dyDescent="0.2"/>
    <row r="490" s="164" customFormat="1" x14ac:dyDescent="0.2"/>
    <row r="491" s="164" customFormat="1" x14ac:dyDescent="0.2"/>
    <row r="492" s="164" customFormat="1" x14ac:dyDescent="0.2"/>
    <row r="493" s="164" customFormat="1" x14ac:dyDescent="0.2"/>
    <row r="494" s="164" customFormat="1" x14ac:dyDescent="0.2"/>
    <row r="495" s="164" customFormat="1" x14ac:dyDescent="0.2"/>
    <row r="496" s="164" customFormat="1" x14ac:dyDescent="0.2"/>
    <row r="497" s="164" customFormat="1" x14ac:dyDescent="0.2"/>
    <row r="498" s="164" customFormat="1" x14ac:dyDescent="0.2"/>
    <row r="499" s="164" customFormat="1" x14ac:dyDescent="0.2"/>
    <row r="500" s="164" customFormat="1" x14ac:dyDescent="0.2"/>
    <row r="501" s="164" customFormat="1" x14ac:dyDescent="0.2"/>
    <row r="502" s="164" customFormat="1" x14ac:dyDescent="0.2"/>
    <row r="503" s="164" customFormat="1" x14ac:dyDescent="0.2"/>
    <row r="504" s="164" customFormat="1" x14ac:dyDescent="0.2"/>
    <row r="505" s="164" customFormat="1" x14ac:dyDescent="0.2"/>
    <row r="506" s="164" customFormat="1" x14ac:dyDescent="0.2"/>
    <row r="507" s="164" customFormat="1" x14ac:dyDescent="0.2"/>
    <row r="508" s="164" customFormat="1" x14ac:dyDescent="0.2"/>
    <row r="509" s="164" customFormat="1" x14ac:dyDescent="0.2"/>
    <row r="510" s="164" customFormat="1" x14ac:dyDescent="0.2"/>
    <row r="511" s="164" customFormat="1" x14ac:dyDescent="0.2"/>
    <row r="512" s="164" customFormat="1" x14ac:dyDescent="0.2"/>
    <row r="513" s="164" customFormat="1" x14ac:dyDescent="0.2"/>
    <row r="514" s="164" customFormat="1" x14ac:dyDescent="0.2"/>
    <row r="515" s="164" customFormat="1" x14ac:dyDescent="0.2"/>
    <row r="516" s="164" customFormat="1" x14ac:dyDescent="0.2"/>
    <row r="517" s="164" customFormat="1" x14ac:dyDescent="0.2"/>
    <row r="518" s="164" customFormat="1" x14ac:dyDescent="0.2"/>
    <row r="519" s="164" customFormat="1" x14ac:dyDescent="0.2"/>
    <row r="520" s="164" customFormat="1" x14ac:dyDescent="0.2"/>
    <row r="521" s="164" customFormat="1" x14ac:dyDescent="0.2"/>
    <row r="522" s="164" customFormat="1" x14ac:dyDescent="0.2"/>
    <row r="523" s="164" customFormat="1" x14ac:dyDescent="0.2"/>
    <row r="524" s="164" customFormat="1" x14ac:dyDescent="0.2"/>
    <row r="525" s="164" customFormat="1" x14ac:dyDescent="0.2"/>
    <row r="526" s="164" customFormat="1" x14ac:dyDescent="0.2"/>
    <row r="527" s="164" customFormat="1" x14ac:dyDescent="0.2"/>
    <row r="528" s="164" customFormat="1" x14ac:dyDescent="0.2"/>
    <row r="529" s="164" customFormat="1" x14ac:dyDescent="0.2"/>
    <row r="530" s="164" customFormat="1" x14ac:dyDescent="0.2"/>
    <row r="531" s="164" customFormat="1" x14ac:dyDescent="0.2"/>
    <row r="532" s="164" customFormat="1" x14ac:dyDescent="0.2"/>
    <row r="533" s="164" customFormat="1" x14ac:dyDescent="0.2"/>
    <row r="534" s="164" customFormat="1" x14ac:dyDescent="0.2"/>
    <row r="535" s="164" customFormat="1" x14ac:dyDescent="0.2"/>
    <row r="536" s="164" customFormat="1" x14ac:dyDescent="0.2"/>
    <row r="537" s="164" customFormat="1" x14ac:dyDescent="0.2"/>
    <row r="538" s="164" customFormat="1" x14ac:dyDescent="0.2"/>
    <row r="539" s="164" customFormat="1" x14ac:dyDescent="0.2"/>
    <row r="540" s="164" customFormat="1" x14ac:dyDescent="0.2"/>
    <row r="541" s="164" customFormat="1" x14ac:dyDescent="0.2"/>
    <row r="542" s="164" customFormat="1" x14ac:dyDescent="0.2"/>
    <row r="543" s="164" customFormat="1" x14ac:dyDescent="0.2"/>
    <row r="544" s="164" customFormat="1" x14ac:dyDescent="0.2"/>
    <row r="545" s="164" customFormat="1" x14ac:dyDescent="0.2"/>
    <row r="546" s="164" customFormat="1" x14ac:dyDescent="0.2"/>
    <row r="547" s="164" customFormat="1" x14ac:dyDescent="0.2"/>
    <row r="548" s="164" customFormat="1" x14ac:dyDescent="0.2"/>
    <row r="549" s="164" customFormat="1" x14ac:dyDescent="0.2"/>
    <row r="550" s="164" customFormat="1" x14ac:dyDescent="0.2"/>
    <row r="551" s="164" customFormat="1" x14ac:dyDescent="0.2"/>
    <row r="552" s="164" customFormat="1" x14ac:dyDescent="0.2"/>
    <row r="553" s="164" customFormat="1" x14ac:dyDescent="0.2"/>
    <row r="554" s="164" customFormat="1" x14ac:dyDescent="0.2"/>
    <row r="555" s="164" customFormat="1" x14ac:dyDescent="0.2"/>
    <row r="556" s="164" customFormat="1" x14ac:dyDescent="0.2"/>
    <row r="557" s="164" customFormat="1" x14ac:dyDescent="0.2"/>
    <row r="558" s="164" customFormat="1" x14ac:dyDescent="0.2"/>
    <row r="559" s="164" customFormat="1" x14ac:dyDescent="0.2"/>
    <row r="560" s="164" customFormat="1" x14ac:dyDescent="0.2"/>
    <row r="561" s="164" customFormat="1" x14ac:dyDescent="0.2"/>
    <row r="562" s="164" customFormat="1" x14ac:dyDescent="0.2"/>
    <row r="563" s="164" customFormat="1" x14ac:dyDescent="0.2"/>
    <row r="564" s="164" customFormat="1" x14ac:dyDescent="0.2"/>
    <row r="565" s="164" customFormat="1" x14ac:dyDescent="0.2"/>
    <row r="566" s="164" customFormat="1" x14ac:dyDescent="0.2"/>
    <row r="567" s="164" customFormat="1" x14ac:dyDescent="0.2"/>
    <row r="568" s="164" customFormat="1" x14ac:dyDescent="0.2"/>
    <row r="569" s="164" customFormat="1" x14ac:dyDescent="0.2"/>
    <row r="570" s="164" customFormat="1" x14ac:dyDescent="0.2"/>
  </sheetData>
  <sheetProtection algorithmName="SHA-512" hashValue="LmL6DMxDWJ/JorHU22Bzt1joc1aVH2zgFAYqF7I5dOPDe+E5fXTDYCZwwe9G5cVSF9TI3U/LjkNGBRXwZJnWjA==" saltValue="ZJlXtGLIDgA7zUhthBU6DA==" spinCount="100000" sheet="1" objects="1" scenarios="1"/>
  <protectedRanges>
    <protectedRange sqref="E13:E21" name="Rango3"/>
    <protectedRange sqref="E5:E10" name="Rango2"/>
    <protectedRange sqref="B4 B5 B6" name="Rango1"/>
  </protectedRanges>
  <mergeCells count="6">
    <mergeCell ref="A1:K1"/>
    <mergeCell ref="A3:B3"/>
    <mergeCell ref="D5:D10"/>
    <mergeCell ref="D13:D21"/>
    <mergeCell ref="D4:E4"/>
    <mergeCell ref="D12:E12"/>
  </mergeCells>
  <hyperlinks>
    <hyperlink ref="A1:K1" location="INICIO!E1" display="CALCULADORA DE PRÉSTAMOS"/>
  </hyperlink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INICIO</vt:lpstr>
      <vt:lpstr>VDO INT.SIMPLE</vt:lpstr>
      <vt:lpstr>VNE. INTERES SIMPLE</vt:lpstr>
      <vt:lpstr>VDO INTS.COMPUESTO</vt:lpstr>
      <vt:lpstr>VNE INT.COMPUESTO</vt:lpstr>
      <vt:lpstr>TASAS</vt:lpstr>
      <vt:lpstr>PRÉSTAMOS</vt:lpstr>
      <vt:lpstr>INICIO!Área_de_impresión</vt:lpstr>
      <vt:lpstr>'VDO INT.SIMPLE'!Área_de_impresión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LUISA AVILEZ HERNANDEZ</dc:creator>
  <cp:lastModifiedBy>cobos</cp:lastModifiedBy>
  <dcterms:created xsi:type="dcterms:W3CDTF">2015-07-08T15:16:15Z</dcterms:created>
  <dcterms:modified xsi:type="dcterms:W3CDTF">2015-07-17T23:41:32Z</dcterms:modified>
</cp:coreProperties>
</file>